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05" yWindow="-105" windowWidth="19425" windowHeight="10425" tabRatio="909" firstSheet="3" activeTab="3"/>
  </bookViews>
  <sheets>
    <sheet name="分工" sheetId="8" state="hidden" r:id="rId1"/>
    <sheet name="（十三）条技术出口贴息 " sheetId="1" state="hidden" r:id="rId2"/>
    <sheet name="（十四）服务贸易公共平台" sheetId="2" state="hidden" r:id="rId3"/>
    <sheet name="服务贸易公共服务平台建设资金" sheetId="19" r:id="rId4"/>
    <sheet name="合同执行以及离岸金额汇总" sheetId="16" state="hidden" r:id="rId5"/>
    <sheet name="附件2-成长型服务外包企业-汇总-定稿" sheetId="15" state="hidden" r:id="rId6"/>
    <sheet name="资质认证商务局系统数据" sheetId="17" state="hidden" r:id="rId7"/>
    <sheet name="Sheet2" sheetId="11" state="hidden" r:id="rId8"/>
    <sheet name="Sheet3" sheetId="12" state="hidden" r:id="rId9"/>
    <sheet name="Sheet4" sheetId="13" state="hidden" r:id="rId10"/>
    <sheet name="（十八）服务外包平台" sheetId="7"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__________________________________________________________________________________________________其他资产_开办费除外_明细表">#REF!</definedName>
    <definedName name="_____________________________________________________________________________________________________其他资产_开办费除外_明细表">#REF!</definedName>
    <definedName name="____________________________________________________________________________________________________其他资产_开办费除外_明细表">#REF!</definedName>
    <definedName name="___________________________________________________________________________________________________其他资产_开办费除外_明细表">#REF!</definedName>
    <definedName name="__________________________________________________________________________________________________其他资产_开办费除外_明细表">#REF!</definedName>
    <definedName name="_________________________________________________________________________________________________其他资产_开办费除外_明细表">#REF!</definedName>
    <definedName name="________________________________________________________________________________________________其他资产_开办费除外_明细表">#REF!</definedName>
    <definedName name="_______________________________________________________________________________________________其他资产_开办费除外_明细表">#REF!</definedName>
    <definedName name="______________________________________________________________________________________________其他资产_开办费除外_明细表">#REF!</definedName>
    <definedName name="_____________________________________________________________________________________________其他资产_开办费除外_明细表">#REF!</definedName>
    <definedName name="____________________________________________________________________________________________其他资产_开办费除外_明细表">#REF!</definedName>
    <definedName name="___________________________________________________________________________________________其他资产_开办费除外_明细表">#REF!</definedName>
    <definedName name="__________________________________________________________________________________________其他资产_开办费除外_明细表">#REF!</definedName>
    <definedName name="_________________________________________________________________________________________其他资产_开办费除外_明细表">#REF!</definedName>
    <definedName name="________________________________________________________________________________________其他资产_开办费除外_明细表">#REF!</definedName>
    <definedName name="_______________________________________________________________________________________其他资产_开办费除外_明细表">#REF!</definedName>
    <definedName name="______________________________________________________________________________________其他资产_开办费除外_明细表">#REF!</definedName>
    <definedName name="_____________________________________________________________________________________其他资产_开办费除外_明细表">#REF!</definedName>
    <definedName name="____________________________________________________________________________________其他资产_开办费除外_明细表">#REF!</definedName>
    <definedName name="___________________________________________________________________________________其他资产_开办费除外_明细表">#REF!</definedName>
    <definedName name="__________________________________________________________________________________其他资产_开办费除外_明细表">#REF!</definedName>
    <definedName name="_________________________________________________________________________________其他资产_开办费除外_明细表">#REF!</definedName>
    <definedName name="________________________________________________________________________________其他资产_开办费除外_明细表">#REF!</definedName>
    <definedName name="_______________________________________________________________________________其他资产_开办费除外_明细表">#REF!</definedName>
    <definedName name="______________________________________________________________________________其他资产_开办费除外_明细表">#REF!</definedName>
    <definedName name="_____________________________________________________________________________其他资产_开办费除外_明细表">#REF!</definedName>
    <definedName name="____________________________________________________________________________其他资产_开办费除外_明细表">#REF!</definedName>
    <definedName name="___________________________________________________________________________其他资产_开办费除外_明细表">#REF!</definedName>
    <definedName name="__________________________________________________________________________其他资产_开办费除外_明细表">#REF!</definedName>
    <definedName name="_________________________________________________________________________其他资产_开办费除外_明细表">#REF!</definedName>
    <definedName name="________________________________________________________________________其他资产_开办费除外_明细表">#REF!</definedName>
    <definedName name="_______________________________________________________________________其他资产_开办费除外_明细表">#REF!</definedName>
    <definedName name="______________________________________________________________________其他资产_开办费除外_明细表">#REF!</definedName>
    <definedName name="_____________________________________________________________________其他资产_开办费除外_明细表">#REF!</definedName>
    <definedName name="____________________________________________________________________其他资产_开办费除外_明细表">#REF!</definedName>
    <definedName name="___________________________________________________________________其他资产_开办费除外_明细表">#REF!</definedName>
    <definedName name="__________________________________________________________________其他资产_开办费除外_明细表">#REF!</definedName>
    <definedName name="_________________________________________________________________其他资产_开办费除外_明细表">#REF!</definedName>
    <definedName name="________________________________________________________________其他资产_开办费除外_明细表">#REF!</definedName>
    <definedName name="_______________________________________________________________其他资产_开办费除外_明细表">#REF!</definedName>
    <definedName name="______________________________________________________________其他资产_开办费除外_明细表">#REF!</definedName>
    <definedName name="_____________________________________________________________其他资产_开办费除外_明细表">#REF!</definedName>
    <definedName name="____________________________________________________________其他资产_开办费除外_明细表">#REF!</definedName>
    <definedName name="___________________________________________________________其他资产_开办费除外_明细表">#REF!</definedName>
    <definedName name="__________________________________________________________其他资产_开办费除外_明细表">#REF!</definedName>
    <definedName name="_________________________________________________________其他资产_开办费除外_明细表">#REF!</definedName>
    <definedName name="________________________________________________________其他资产_开办费除外_明细表">#REF!</definedName>
    <definedName name="_______________________________________________________其他资产_开办费除外_明细表">#REF!</definedName>
    <definedName name="______________________________________________________其他资产_开办费除外_明细表">#REF!</definedName>
    <definedName name="_____________________________________________________其他资产_开办费除外_明细表">#REF!</definedName>
    <definedName name="____________________________________________________其他资产_开办费除外_明细表">#REF!</definedName>
    <definedName name="___________________________________________________其他资产_开办费除外_明细表">#REF!</definedName>
    <definedName name="__________________________________________________其他资产_开办费除外_明细表">#REF!</definedName>
    <definedName name="_________________________________________________其他资产_开办费除外_明细表">#REF!</definedName>
    <definedName name="________________________________________________其他资产_开办费除外_明细表">#REF!</definedName>
    <definedName name="_______________________________________________其他资产_开办费除外_明细表">#REF!</definedName>
    <definedName name="______________________________________________其他资产_开办费除外_明细表">#REF!</definedName>
    <definedName name="_____________________________________________其他资产_开办费除外_明细表">#REF!</definedName>
    <definedName name="____________________________________________其他资产_开办费除外_明细表">#REF!</definedName>
    <definedName name="___________________________________________其他资产_开办费除外_明细表">#REF!</definedName>
    <definedName name="__________________________________________其他资产_开办费除外_明细表">#REF!</definedName>
    <definedName name="_________________________________________其他资产_开办费除外_明细表">#REF!</definedName>
    <definedName name="________________________________________其他资产_开办费除外_明细表">#REF!</definedName>
    <definedName name="_______________________________________其他资产_开办费除外_明细表">#REF!</definedName>
    <definedName name="______________________________________其他资产_开办费除外_明细表">#REF!</definedName>
    <definedName name="_____________________________________其他资产_开办费除外_明细表">#REF!</definedName>
    <definedName name="____________________________________其他资产_开办费除外_明细表">#REF!</definedName>
    <definedName name="___________________________________其他资产_开办费除外_明细表">#REF!</definedName>
    <definedName name="__________________________________其他资产_开办费除外_明细表">#REF!</definedName>
    <definedName name="_________________________________其他资产_开办费除外_明细表">#REF!</definedName>
    <definedName name="________________________________其他资产_开办费除外_明细表">#REF!</definedName>
    <definedName name="_______________________________其他资产_开办费除外_明细表">#REF!</definedName>
    <definedName name="______________________________其他资产_开办费除外_明细表">#REF!</definedName>
    <definedName name="_____________________________其他资产_开办费除外_明细表">#REF!</definedName>
    <definedName name="____________________________其他资产_开办费除外_明细表">#REF!</definedName>
    <definedName name="___________________________其他资产_开办费除外_明细表">#REF!</definedName>
    <definedName name="__________________________其他资产_开办费除外_明细表">#REF!</definedName>
    <definedName name="_________________________其他资产_开办费除外_明细表">#REF!</definedName>
    <definedName name="________________________其他资产_开办费除外_明细表">#REF!</definedName>
    <definedName name="_______________________其他资产_开办费除外_明细表">#REF!</definedName>
    <definedName name="______________________其他资产_开办费除外_明细表">#REF!</definedName>
    <definedName name="______YS1">#REF!</definedName>
    <definedName name="______YS2" localSheetId="3">'[1]YS02-02'!#REF!</definedName>
    <definedName name="_____YS1">#REF!</definedName>
    <definedName name="_____YS2" localSheetId="3">'[1]YS02-02'!#REF!</definedName>
    <definedName name="_____其他资产_开办费除外_明细表">#REF!</definedName>
    <definedName name="____YS1">#REF!</definedName>
    <definedName name="____YS2" localSheetId="3">'[1]YS02-02'!#REF!</definedName>
    <definedName name="____其他资产_开办费除外_明细表">#REF!</definedName>
    <definedName name="___YS1">#REF!</definedName>
    <definedName name="___YS2" localSheetId="3">'[1]YS02-02'!#REF!</definedName>
    <definedName name="___其他资产_开办费除外_明细表">#REF!</definedName>
    <definedName name="__YS1">#REF!</definedName>
    <definedName name="__YS2" localSheetId="3">'[1]YS02-02'!#REF!</definedName>
    <definedName name="__其他资产_开办费除外_明细表">#REF!</definedName>
    <definedName name="_0">#REF!</definedName>
    <definedName name="_006年8月">#REF!</definedName>
    <definedName name="_13">#REF!</definedName>
    <definedName name="_2">#REF!</definedName>
    <definedName name="_222">#REF!</definedName>
    <definedName name="_234">#REF!</definedName>
    <definedName name="_6.5">'[2] '!$A$1:$K$185</definedName>
    <definedName name="_6666">#REF!</definedName>
    <definedName name="_xlnm._FilterDatabase" localSheetId="1" hidden="1">'（十三）条技术出口贴息 '!$A$5:$AA$21</definedName>
    <definedName name="_xlnm._FilterDatabase" localSheetId="3" hidden="1">服务贸易公共服务平台建设资金!$B$4:$E$14</definedName>
    <definedName name="_xlnm._FilterDatabase" localSheetId="5" hidden="1">'附件2-成长型服务外包企业-汇总-定稿'!$A$6:$AH$77</definedName>
    <definedName name="_xlnm._FilterDatabase" localSheetId="4" hidden="1">合同执行以及离岸金额汇总!$A$1:$F$624</definedName>
    <definedName name="_YS1">#REF!</definedName>
    <definedName name="_YS2" localSheetId="3">'[1]YS02-02'!#REF!</definedName>
    <definedName name="_本期合计">#REF!</definedName>
    <definedName name="_本期合计数">#REF!</definedName>
    <definedName name="_上年数">#REF!</definedName>
    <definedName name="_上期合计">#REF!</definedName>
    <definedName name="A" localSheetId="3">#REF!</definedName>
    <definedName name="AAA">[3]科目余额表!$A$1:$I$1548</definedName>
    <definedName name="AS2DocOpenMode" hidden="1">"AS2DocumentEdit"</definedName>
    <definedName name="Auditperiod">#REF!</definedName>
    <definedName name="b">#REF!</definedName>
    <definedName name="B.dbf">#REF!</definedName>
    <definedName name="cell" localSheetId="3">[4]产品!#REF!</definedName>
    <definedName name="CheckBox">#REF!</definedName>
    <definedName name="Co.">[5]Sheet1!$B$1</definedName>
    <definedName name="_xlnm.Database" hidden="1">#REF!</definedName>
    <definedName name="DG_DQKM">"待摊费用"</definedName>
    <definedName name="DG_SYH">"1-3011"</definedName>
    <definedName name="didi">#REF!</definedName>
    <definedName name="FHR">#REF!</definedName>
    <definedName name="FHRQ">#REF!</definedName>
    <definedName name="FI">#REF!</definedName>
    <definedName name="fix2000.dbf">#REF!</definedName>
    <definedName name="fixlj2000.dbf">#REF!</definedName>
    <definedName name="frst">#REF!,#REF!</definedName>
    <definedName name="GZ">#REF!</definedName>
    <definedName name="IndexNo">#REF!</definedName>
    <definedName name="jhx" localSheetId="3">#REF!</definedName>
    <definedName name="m">#REF!</definedName>
    <definedName name="n">#REF!</definedName>
    <definedName name="_xlnm.Print_Area" localSheetId="10">'（十八）服务外包平台'!$A$1:$V$8</definedName>
    <definedName name="_xlnm.Print_Area" localSheetId="2">'（十四）服务贸易公共平台'!$A$1:$AJ$8</definedName>
    <definedName name="_xlnm.Print_Area" localSheetId="7">Sheet2!$A$1:$G$106</definedName>
    <definedName name="_xlnm.Print_Area" localSheetId="3">服务贸易公共服务平台建设资金!$A$1:$F$15</definedName>
    <definedName name="_xlnm.Print_Area" localSheetId="5">'附件2-成长型服务外包企业-汇总-定稿'!$A$1:$AC$88</definedName>
    <definedName name="Print_Area_MI">#REF!</definedName>
    <definedName name="_xlnm.Print_Titles" localSheetId="3">服务贸易公共服务平台建设资金!$2:$4</definedName>
    <definedName name="_xlnm.Print_Titles" localSheetId="5">'附件2-成长型服务外包企业-汇总-定稿'!$3:$6</definedName>
    <definedName name="q">#REF!</definedName>
    <definedName name="QTY">#REF!</definedName>
    <definedName name="QY">#REF!</definedName>
    <definedName name="SAPBEXrevision" hidden="1">1</definedName>
    <definedName name="SAPBEXsysID" hidden="1">"PE4"</definedName>
    <definedName name="SAPBEXwbID" hidden="1">"3Q4R7W3VD66V3CXTGQHGIRCBE"</definedName>
    <definedName name="SJJL">#REF!</definedName>
    <definedName name="SJSM">#REF!</definedName>
    <definedName name="SJSM_第5页">#REF!</definedName>
    <definedName name="SJTZ">#REF!</definedName>
    <definedName name="ss">#REF!</definedName>
    <definedName name="SYH">#REF!</definedName>
    <definedName name="UFPrn20001231102643">#REF!</definedName>
    <definedName name="UFPrn20040112204621">#REF!</definedName>
    <definedName name="UFPrn20040112204659">#REF!</definedName>
    <definedName name="UFPrn20040112204721">#REF!</definedName>
    <definedName name="UFPrn20040112204802">#REF!</definedName>
    <definedName name="UFPrn20040112204848">#REF!</definedName>
    <definedName name="UFPrn20040112204938">#REF!</definedName>
    <definedName name="UFPrn20040112205009">#REF!</definedName>
    <definedName name="UFPrn20040112205036">#REF!</definedName>
    <definedName name="UFPrn20040112205154">#REF!</definedName>
    <definedName name="UFPrn20040112205239">#REF!</definedName>
    <definedName name="UFPrn20040112214910">#REF!</definedName>
    <definedName name="UFPrn20050825115038" localSheetId="3">#REF!</definedName>
    <definedName name="UFPrn20050825132342" localSheetId="3">#REF!</definedName>
    <definedName name="UFPrn20050831102840">#REF!</definedName>
    <definedName name="UFPrn20050831103440">#REF!</definedName>
    <definedName name="UFPrn20050831104606">#REF!</definedName>
    <definedName name="UFPrn20050831152950">#REF!</definedName>
    <definedName name="UFPrn20050911114841">#REF!</definedName>
    <definedName name="UFPrn20050914101000">#REF!</definedName>
    <definedName name="UFPrn20051205151651">#REF!</definedName>
    <definedName name="UFPrn20051227180830">#REF!</definedName>
    <definedName name="UFPrn20060214142822">#REF!</definedName>
    <definedName name="UFPrn20060214142914">#REF!</definedName>
    <definedName name="UFPrn20060218105344">#REF!</definedName>
    <definedName name="UFPrn20060218110808">#REF!</definedName>
    <definedName name="UFPrn20060218141805">#REF!</definedName>
    <definedName name="UFPrn20060310154143">#REF!</definedName>
    <definedName name="UFPrn20060817130153">#REF!</definedName>
    <definedName name="UFPrn20060817130356">#REF!</definedName>
    <definedName name="UFPrn20060823080506">#REF!</definedName>
    <definedName name="UFPrn20060823080529">#REF!</definedName>
    <definedName name="UFPrn20060823080550">#REF!</definedName>
    <definedName name="UFPrn20060823080616">#REF!</definedName>
    <definedName name="UFPrn20060905185126">#REF!</definedName>
    <definedName name="UFPrn20061010112939">#REF!</definedName>
    <definedName name="UFPrn20061010114335">#REF!</definedName>
    <definedName name="UFPrn20061103135029">#REF!</definedName>
    <definedName name="UFPrn20061206083756">#REF!</definedName>
    <definedName name="UFPrn20070102104129">#REF!</definedName>
    <definedName name="UFPrn20070102104203">#REF!</definedName>
    <definedName name="UFPrn20080124145544">#REF!</definedName>
    <definedName name="UFPrn20080124145603">#REF!</definedName>
    <definedName name="UFPrn20080124145620">#REF!</definedName>
    <definedName name="UFPrn20080124145643">#REF!</definedName>
    <definedName name="UFPrn20080124145700">#REF!</definedName>
    <definedName name="UFPrn20080124145718">#REF!</definedName>
    <definedName name="UFPrn20080410142755">#REF!</definedName>
    <definedName name="UFPrn20080506113125">#REF!</definedName>
    <definedName name="UFPrn20080603105125">#REF!</definedName>
    <definedName name="UFPrn20080703152656">#REF!</definedName>
    <definedName name="UFPrn20080805161518">#REF!</definedName>
    <definedName name="UFPrn20080806091652">#REF!</definedName>
    <definedName name="UFPrn20080902101303">#REF!</definedName>
    <definedName name="UFPrn20081006094956">#REF!</definedName>
    <definedName name="UFPrn20081103150630">#REF!</definedName>
    <definedName name="UFPrn20081103151303">#REF!</definedName>
    <definedName name="UFPrn20081201104615">#REF!</definedName>
    <definedName name="UFPrn20090721113615">#REF!</definedName>
    <definedName name="UFPrn20100120141519" localSheetId="3">#REF!</definedName>
    <definedName name="UFPrn20120111164402">#REF!</definedName>
    <definedName name="yy">'[1]YS02-02'!#REF!</definedName>
    <definedName name="zjgch2000.dbf">#REF!</definedName>
    <definedName name="ZXR">#REF!</definedName>
    <definedName name="ZXRQ">#REF!</definedName>
    <definedName name="啊">#REF!</definedName>
    <definedName name="保管费清单">#REF!</definedName>
    <definedName name="报废">#REF!</definedName>
    <definedName name="本年发放">#N/A</definedName>
    <definedName name="本年减少">#N/A</definedName>
    <definedName name="本年提取">#N/A</definedName>
    <definedName name="本年增加">#N/A</definedName>
    <definedName name="本期发生未审数">#REF!</definedName>
    <definedName name="本期转出数">#REF!</definedName>
    <definedName name="材料成本差异" localSheetId="3">#REF!</definedName>
    <definedName name="财务费用明细">#REF!</definedName>
    <definedName name="产成品">#REF!</definedName>
    <definedName name="成本抽查">#REF!</definedName>
    <definedName name="存出投资款">#REF!</definedName>
    <definedName name="存货93期初">[6]企业表一!$C$7</definedName>
    <definedName name="存货93期末">[6]企业表一!$D$7</definedName>
    <definedName name="存货94期初">[6]企业表一!$E$7</definedName>
    <definedName name="存货94期末">[6]企业表一!$F$7</definedName>
    <definedName name="存货95期初">[6]企业表一!$G$7</definedName>
    <definedName name="存货95期末">[6]企业表一!$H$7</definedName>
    <definedName name="存货抽查表">#N/A</definedName>
    <definedName name="存货跌价准备">#REF!</definedName>
    <definedName name="存货计价" localSheetId="3">#REF!</definedName>
    <definedName name="待处理固定资产净损失明细表">#REF!</definedName>
    <definedName name="待摊费用">#N/A</definedName>
    <definedName name="当前明细帐">#REF!</definedName>
    <definedName name="短期借款明细表" localSheetId="3">#REF!</definedName>
    <definedName name="短期投资_债券_明细表">#REF!</definedName>
    <definedName name="发出商品">#REF!</definedName>
    <definedName name="发票列表">#REF!</definedName>
    <definedName name="发生额及余额表">#REF!</definedName>
    <definedName name="负债合计93期末">[6]企业表一!$D$17</definedName>
    <definedName name="负债合计94期末">[6]企业表一!$F$17</definedName>
    <definedName name="负债合计95期末">[6]企业表一!$H$17</definedName>
    <definedName name="股票投资" localSheetId="3">#REF!</definedName>
    <definedName name="股票投资明细" localSheetId="3">#REF!</definedName>
    <definedName name="固定资产及累计折旧明细帐">#REF!</definedName>
    <definedName name="固定资产清单">[7]清单12.31!$A$1:$Q$170</definedName>
    <definedName name="固定资产清理">#N/A</definedName>
    <definedName name="固定资产原值期末数">#REF!</definedName>
    <definedName name="固定资产原值审定数">#REF!</definedName>
    <definedName name="固定资产折旧抽查">#N/A</definedName>
    <definedName name="管理费用明细表">#REF!</definedName>
    <definedName name="管理费用审定表">#REF!</definedName>
    <definedName name="合并价差明细表">#REF!</definedName>
    <definedName name="核算项目明细账_1133">#REF!</definedName>
    <definedName name="汇率">#REF!</definedName>
    <definedName name="计划">#REF!</definedName>
    <definedName name="检查表">#REF!</definedName>
    <definedName name="截止测试内容1">#N/A</definedName>
    <definedName name="截止测试内容2">#N/A</definedName>
    <definedName name="借贷">[8]科目名称表!$A$2:$A$3</definedName>
    <definedName name="净_利_润93">'[6]M-5C'!$B$24</definedName>
    <definedName name="净_利_润94">'[6]M-5C'!$D$24</definedName>
    <definedName name="净_利_润95">'[6]M-5C'!$F$24</definedName>
    <definedName name="净资产合计93期初">[6]企业表一!$C$20</definedName>
    <definedName name="净资产合计93期末">[6]企业表一!$D$20</definedName>
    <definedName name="净资产合计94期初">[6]企业表一!$E$20</definedName>
    <definedName name="净资产合计94期末">[6]企业表一!$F$20</definedName>
    <definedName name="净资产合计95期初">[6]企业表一!$G$20</definedName>
    <definedName name="净资产合计95期末">[6]企业表一!$H$20</definedName>
    <definedName name="科目余额表">#REF!</definedName>
    <definedName name="累计折旧明细表">#REF!</definedName>
    <definedName name="累计折旧审定数">#REF!</definedName>
    <definedName name="累计折旧未审数">#REF!</definedName>
    <definedName name="利_润_总_额93">'[6]M-5A'!$B$10</definedName>
    <definedName name="利_润_总_额94">'[6]M-5A'!$C$10</definedName>
    <definedName name="利_润_总_额95">'[6]M-5A'!$D$10</definedName>
    <definedName name="利息审定数" localSheetId="3">#REF!</definedName>
    <definedName name="流_动_资_产93">'[6]M-5A'!$B$15</definedName>
    <definedName name="流_动_资_产94">'[6]M-5A'!$C$15</definedName>
    <definedName name="流_动_资_产95">'[6]M-5A'!$D$15</definedName>
    <definedName name="流动负债93期末">[6]企业表一!$D$15</definedName>
    <definedName name="流动负债94期末">[6]企业表一!$F$15</definedName>
    <definedName name="流动负债95期末">[6]企业表一!$H$15</definedName>
    <definedName name="孟傻">#REF!</definedName>
    <definedName name="明细">#REF!</definedName>
    <definedName name="明细表" localSheetId="3">#REF!</definedName>
    <definedName name="明细类别">#REF!</definedName>
    <definedName name="明细项目">#REF!</definedName>
    <definedName name="明细账">#REF!</definedName>
    <definedName name="年初数检查">#REF!</definedName>
    <definedName name="凭证抽查表">#N/A</definedName>
    <definedName name="期初审定" localSheetId="3">#REF!</definedName>
    <definedName name="期初投资成本" localSheetId="3">#REF!</definedName>
    <definedName name="期初未审" localSheetId="3">#REF!</definedName>
    <definedName name="期初余额" localSheetId="3">#REF!</definedName>
    <definedName name="期末投资成本">#N/A</definedName>
    <definedName name="期末未审" localSheetId="3">#REF!</definedName>
    <definedName name="期末余额" localSheetId="3">#REF!</definedName>
    <definedName name="其他股权投资明细" localSheetId="3">#REF!</definedName>
    <definedName name="其他货币资金明细表">#REF!</definedName>
    <definedName name="其他投资" localSheetId="3">#REF!</definedName>
    <definedName name="其他未交款明细表">#REF!</definedName>
    <definedName name="其他应付款明细表">#REF!</definedName>
    <definedName name="其他应交款">#N/A</definedName>
    <definedName name="其他应收款坏帐准备">#REF!</definedName>
    <definedName name="其他应收款明细表">#REF!</definedName>
    <definedName name="其中">#REF!</definedName>
    <definedName name="其中明细表" localSheetId="3">#REF!</definedName>
    <definedName name="企业编码" localSheetId="3">[9]企业编码!#REF!</definedName>
    <definedName name="商标采购.dbf">#REF!</definedName>
    <definedName name="上年审定数" localSheetId="3">#REF!</definedName>
    <definedName name="审定表明细">#N/A</definedName>
    <definedName name="生产成本多栏明细账">#REF!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 localSheetId="3">[10]资产负债表!#REF!</definedName>
    <definedName name="生产期6">#REF!</definedName>
    <definedName name="生产期7">#REF!</definedName>
    <definedName name="生产期8">#REF!</definedName>
    <definedName name="生产期9">#REF!</definedName>
    <definedName name="实收资本审计表">#REF!</definedName>
    <definedName name="速_动_资_产93">'[6]M-5A'!$B$14</definedName>
    <definedName name="速_动_资_产94">'[6]M-5A'!$C$14</definedName>
    <definedName name="速_动_资_产95">'[6]M-5A'!$D$14</definedName>
    <definedName name="替代程序">#N/A</definedName>
    <definedName name="调整明细">#N/A</definedName>
    <definedName name="调整数">#REF!</definedName>
    <definedName name="投资成本本年变动" localSheetId="3">#REF!</definedName>
    <definedName name="投资收益明细表">#REF!</definedName>
    <definedName name="外埠存款">#N/A</definedName>
    <definedName name="往来抽查表">#N/A</definedName>
    <definedName name="委托贷款明细">#REF!</definedName>
    <definedName name="未审数" localSheetId="3">#REF!</definedName>
    <definedName name="无对应明细表的报表项目">#REF!</definedName>
    <definedName name="无形资产审定表">#N/A</definedName>
    <definedName name="下级科目">#REF!</definedName>
    <definedName name="销售成本">#REF!</definedName>
    <definedName name="销售成本1">#REF!</definedName>
    <definedName name="销售成本2">#REF!</definedName>
    <definedName name="销售收入">#REF!</definedName>
    <definedName name="销售收入1">#REF!</definedName>
    <definedName name="销售收入2">#REF!</definedName>
    <definedName name="信用卡存款">#REF!</definedName>
    <definedName name="信用证保证金">#REF!</definedName>
    <definedName name="选择产品">#N/A</definedName>
    <definedName name="询证函生成" localSheetId="3">#REF!</definedName>
    <definedName name="一级科目余额">#REF!</definedName>
    <definedName name="银行存款询证" localSheetId="3">#REF!</definedName>
    <definedName name="银行汇票存款银行本票存款">#REF!</definedName>
    <definedName name="盈余公积审定表">#REF!</definedName>
    <definedName name="营业费用审定表" localSheetId="3">#REF!</definedName>
    <definedName name="营业外支出明细表">#REF!</definedName>
    <definedName name="应付福利费">#REF!</definedName>
    <definedName name="应付股利明细表">#REF!</definedName>
    <definedName name="应付股利审定表">#N/A</definedName>
    <definedName name="应付票据">#N/A</definedName>
    <definedName name="应会">#REF!</definedName>
    <definedName name="应交税金">#N/A</definedName>
    <definedName name="应交税金审定表">#N/A</definedName>
    <definedName name="应收票据审定表" localSheetId="3">#REF!</definedName>
    <definedName name="应收帐款93期初">[6]企业表一!$C$6</definedName>
    <definedName name="应收帐款93期末">[6]企业表一!$D$6</definedName>
    <definedName name="应收帐款94期初">[6]企业表一!$E$6</definedName>
    <definedName name="应收帐款94期末">[6]企业表一!$F$6</definedName>
    <definedName name="应收帐款95期初">[6]企业表一!$G$6</definedName>
    <definedName name="应收帐款95期末">[6]企业表一!$H$6</definedName>
    <definedName name="应收账款坏帐准备">#REF!</definedName>
    <definedName name="有价证券明细表">#N/A</definedName>
    <definedName name="预付帐款明细表">#REF!</definedName>
    <definedName name="预收货款明细表">#REF!</definedName>
    <definedName name="预提费用审定表" localSheetId="3">#REF!</definedName>
    <definedName name="原材料">#REF!</definedName>
    <definedName name="在建工程期末余额明细" localSheetId="3">#REF!</definedName>
    <definedName name="在建工程审定表">#N/A</definedName>
    <definedName name="债券明细">#REF!</definedName>
    <definedName name="债务投资" localSheetId="3">#REF!</definedName>
    <definedName name="长期待摊费用审定表">#N/A</definedName>
    <definedName name="长期借款审定表" localSheetId="3">#REF!</definedName>
    <definedName name="折扣与折让凭证抽查">#N/A</definedName>
    <definedName name="职工奖励及福利基金">#REF!</definedName>
    <definedName name="制造费用">#REF!</definedName>
    <definedName name="治具">#REF!</definedName>
    <definedName name="主要产品或大类">#REF!</definedName>
    <definedName name="主要产品收入情况">#REF!</definedName>
    <definedName name="主营成本审定数">#REF!</definedName>
    <definedName name="主营成本未审数">#REF!</definedName>
    <definedName name="主营收入审定数">#REF!</definedName>
    <definedName name="主营收入未审数">#REF!</definedName>
    <definedName name="主营业务成本审定表">#REF!</definedName>
    <definedName name="主营业务收入审定表">#REF!</definedName>
    <definedName name="主营业务收入隐藏列">#REF!</definedName>
    <definedName name="资本公积审定表" localSheetId="3">#REF!</definedName>
    <definedName name="资产合计93期初">[6]企业表一!$C$14</definedName>
    <definedName name="资产合计93期末">[6]企业表一!$D$14</definedName>
    <definedName name="资产合计94期初">[6]企业表一!$E$14</definedName>
    <definedName name="资产合计94期末">[6]企业表一!$F$14</definedName>
    <definedName name="资产合计95期初">[6]企业表一!$G$14</definedName>
    <definedName name="资产合计95期末">[6]企业表一!$H$14</definedName>
    <definedName name="전" localSheetId="3">#REF!</definedName>
    <definedName name="주택사업본부" localSheetId="3">#REF!</definedName>
    <definedName name="철구사업본부" localSheetId="3">#REF!</definedName>
  </definedNames>
  <calcPr calcId="124519" calcOnSave="0"/>
</workbook>
</file>

<file path=xl/calcChain.xml><?xml version="1.0" encoding="utf-8"?>
<calcChain xmlns="http://schemas.openxmlformats.org/spreadsheetml/2006/main">
  <c r="E13" i="19"/>
  <c r="G8" i="7" l="1"/>
  <c r="F8"/>
  <c r="E8"/>
  <c r="G106" i="11"/>
  <c r="F106"/>
  <c r="E106"/>
  <c r="G103"/>
  <c r="F103"/>
  <c r="E103"/>
  <c r="F100"/>
  <c r="E100"/>
  <c r="G94"/>
  <c r="G92"/>
  <c r="G91"/>
  <c r="G90"/>
  <c r="G89"/>
  <c r="G88"/>
  <c r="G87"/>
  <c r="G86"/>
  <c r="G85"/>
  <c r="G84"/>
  <c r="G83"/>
  <c r="G81"/>
  <c r="G80"/>
  <c r="G79"/>
  <c r="G78"/>
  <c r="G77"/>
  <c r="G76"/>
  <c r="G75"/>
  <c r="G74"/>
  <c r="G73"/>
  <c r="G71"/>
  <c r="G70"/>
  <c r="G100" s="1"/>
  <c r="G67"/>
  <c r="F67"/>
  <c r="E67"/>
  <c r="G66"/>
  <c r="G64"/>
  <c r="F64"/>
  <c r="E64"/>
  <c r="G6"/>
  <c r="F6"/>
  <c r="E6"/>
  <c r="G4"/>
  <c r="G3"/>
  <c r="G2"/>
  <c r="AC79" i="15"/>
  <c r="AA76"/>
  <c r="Y76"/>
  <c r="Y77" s="1"/>
  <c r="X76"/>
  <c r="X77" s="1"/>
  <c r="V76"/>
  <c r="U76"/>
  <c r="U77" s="1"/>
  <c r="AB75"/>
  <c r="Z75"/>
  <c r="W75"/>
  <c r="V75"/>
  <c r="AB74"/>
  <c r="Z74"/>
  <c r="W74"/>
  <c r="AB73"/>
  <c r="Z73"/>
  <c r="W73"/>
  <c r="AB72"/>
  <c r="Z72"/>
  <c r="W72"/>
  <c r="AB71"/>
  <c r="AB76" s="1"/>
  <c r="Z71"/>
  <c r="Z76" s="1"/>
  <c r="W71"/>
  <c r="W76" s="1"/>
  <c r="AA70"/>
  <c r="Y70"/>
  <c r="X70"/>
  <c r="U70"/>
  <c r="AB69"/>
  <c r="W69"/>
  <c r="V69"/>
  <c r="V70" s="1"/>
  <c r="AB68"/>
  <c r="Z68"/>
  <c r="W68"/>
  <c r="AB67"/>
  <c r="Z67"/>
  <c r="W67"/>
  <c r="AB66"/>
  <c r="Z66"/>
  <c r="W66"/>
  <c r="AB65"/>
  <c r="Z65"/>
  <c r="Z70" s="1"/>
  <c r="W65"/>
  <c r="AB64"/>
  <c r="Z64"/>
  <c r="W64"/>
  <c r="AB63"/>
  <c r="AA63"/>
  <c r="Z63"/>
  <c r="W63"/>
  <c r="AB62"/>
  <c r="Z62"/>
  <c r="W62"/>
  <c r="AF61"/>
  <c r="AB61"/>
  <c r="AB70" s="1"/>
  <c r="AA61"/>
  <c r="Z61"/>
  <c r="W61"/>
  <c r="W70" s="1"/>
  <c r="Y60"/>
  <c r="X60"/>
  <c r="U60"/>
  <c r="AB59"/>
  <c r="Z59"/>
  <c r="V59"/>
  <c r="U59"/>
  <c r="W59" s="1"/>
  <c r="AB58"/>
  <c r="Z58"/>
  <c r="W58"/>
  <c r="AB57"/>
  <c r="Z57"/>
  <c r="W57"/>
  <c r="AB56"/>
  <c r="Z56"/>
  <c r="V56"/>
  <c r="W56" s="1"/>
  <c r="AB55"/>
  <c r="Z55"/>
  <c r="W55"/>
  <c r="V55"/>
  <c r="AB54"/>
  <c r="Z54"/>
  <c r="V54"/>
  <c r="W54" s="1"/>
  <c r="AB53"/>
  <c r="Z53"/>
  <c r="W53"/>
  <c r="AB52"/>
  <c r="Z52"/>
  <c r="W52"/>
  <c r="AB51"/>
  <c r="Z51"/>
  <c r="V51"/>
  <c r="W51" s="1"/>
  <c r="AB50"/>
  <c r="Z50"/>
  <c r="W50"/>
  <c r="V50"/>
  <c r="AB49"/>
  <c r="Z49"/>
  <c r="W49"/>
  <c r="AB48"/>
  <c r="Z48"/>
  <c r="W48"/>
  <c r="AB47"/>
  <c r="Z47"/>
  <c r="W47"/>
  <c r="AB46"/>
  <c r="Z46"/>
  <c r="V46"/>
  <c r="AB45"/>
  <c r="Z45"/>
  <c r="W45"/>
  <c r="AB44"/>
  <c r="Z44"/>
  <c r="V44"/>
  <c r="AB43"/>
  <c r="Z43"/>
  <c r="W43"/>
  <c r="AB42"/>
  <c r="Z42"/>
  <c r="W42"/>
  <c r="V42"/>
  <c r="AB41"/>
  <c r="Z41"/>
  <c r="W41"/>
  <c r="AB40"/>
  <c r="Z40"/>
  <c r="W40"/>
  <c r="AB39"/>
  <c r="Z39"/>
  <c r="W39"/>
  <c r="AB38"/>
  <c r="Z38"/>
  <c r="W38"/>
  <c r="V38" s="1"/>
  <c r="AB37"/>
  <c r="Z37"/>
  <c r="V37"/>
  <c r="AB36"/>
  <c r="Z36"/>
  <c r="V36"/>
  <c r="AB35"/>
  <c r="Z35"/>
  <c r="V35"/>
  <c r="AB34"/>
  <c r="Z34"/>
  <c r="W34"/>
  <c r="AA33"/>
  <c r="AB33" s="1"/>
  <c r="Z33"/>
  <c r="W33"/>
  <c r="AB32"/>
  <c r="AA32"/>
  <c r="Z32"/>
  <c r="W32"/>
  <c r="AA31"/>
  <c r="AB31" s="1"/>
  <c r="Z31"/>
  <c r="W31"/>
  <c r="AB30"/>
  <c r="AA30"/>
  <c r="Z30"/>
  <c r="W30"/>
  <c r="AA29"/>
  <c r="AB29" s="1"/>
  <c r="Z29"/>
  <c r="W29"/>
  <c r="AB28"/>
  <c r="Z28"/>
  <c r="V28"/>
  <c r="AB27"/>
  <c r="Z27"/>
  <c r="W27"/>
  <c r="AB26"/>
  <c r="Z26"/>
  <c r="W26"/>
  <c r="AB25"/>
  <c r="Z25"/>
  <c r="W25"/>
  <c r="AF24"/>
  <c r="AB24"/>
  <c r="Z24"/>
  <c r="W24"/>
  <c r="AB23"/>
  <c r="AA23"/>
  <c r="Z23"/>
  <c r="W23"/>
  <c r="AA22"/>
  <c r="AB22" s="1"/>
  <c r="Z22"/>
  <c r="W22"/>
  <c r="AB21"/>
  <c r="AA21"/>
  <c r="Z21"/>
  <c r="W21"/>
  <c r="AG20"/>
  <c r="AA20"/>
  <c r="Z20" s="1"/>
  <c r="W20"/>
  <c r="AF19"/>
  <c r="AA19"/>
  <c r="AB19" s="1"/>
  <c r="W19"/>
  <c r="AB18"/>
  <c r="Z18"/>
  <c r="W18"/>
  <c r="AA17"/>
  <c r="AB17" s="1"/>
  <c r="Z17"/>
  <c r="W17"/>
  <c r="AB16"/>
  <c r="Z16"/>
  <c r="W16"/>
  <c r="AF15"/>
  <c r="AB15"/>
  <c r="Z15"/>
  <c r="W15"/>
  <c r="AB14"/>
  <c r="Z14"/>
  <c r="W14"/>
  <c r="AG13"/>
  <c r="AB13"/>
  <c r="AA13"/>
  <c r="Z13"/>
  <c r="W13"/>
  <c r="AB12"/>
  <c r="Z12"/>
  <c r="W12"/>
  <c r="AG11"/>
  <c r="AB11"/>
  <c r="Z11"/>
  <c r="W11"/>
  <c r="AB10"/>
  <c r="AA10"/>
  <c r="Z10"/>
  <c r="W10"/>
  <c r="AG9"/>
  <c r="AB9"/>
  <c r="AA9"/>
  <c r="AA60" s="1"/>
  <c r="Z9"/>
  <c r="W9"/>
  <c r="AB8"/>
  <c r="Z8"/>
  <c r="W8"/>
  <c r="AG7"/>
  <c r="AB7"/>
  <c r="Z7"/>
  <c r="V7"/>
  <c r="W7" s="1"/>
  <c r="W60" s="1"/>
  <c r="AF3"/>
  <c r="F624" i="16"/>
  <c r="F623"/>
  <c r="F622"/>
  <c r="F621"/>
  <c r="F620"/>
  <c r="F619"/>
  <c r="F618"/>
  <c r="F617"/>
  <c r="F616"/>
  <c r="F615"/>
  <c r="F614"/>
  <c r="F613"/>
  <c r="F612"/>
  <c r="F611"/>
  <c r="F610"/>
  <c r="F609"/>
  <c r="F608"/>
  <c r="F607"/>
  <c r="F606"/>
  <c r="F605"/>
  <c r="F604"/>
  <c r="F603"/>
  <c r="F602"/>
  <c r="F601"/>
  <c r="F600"/>
  <c r="F599"/>
  <c r="F598"/>
  <c r="F597"/>
  <c r="F596"/>
  <c r="F595"/>
  <c r="F594"/>
  <c r="F593"/>
  <c r="F592"/>
  <c r="F591"/>
  <c r="F590"/>
  <c r="F589"/>
  <c r="F588"/>
  <c r="F587"/>
  <c r="F586"/>
  <c r="F585"/>
  <c r="F584"/>
  <c r="F583"/>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F4"/>
  <c r="F3"/>
  <c r="F2"/>
  <c r="G8" i="2"/>
  <c r="F8"/>
  <c r="E8"/>
  <c r="F21" i="1"/>
  <c r="E21"/>
  <c r="G20"/>
  <c r="G19"/>
  <c r="G18"/>
  <c r="G17"/>
  <c r="G16"/>
  <c r="G15"/>
  <c r="G14"/>
  <c r="G13"/>
  <c r="G12"/>
  <c r="G11"/>
  <c r="G10"/>
  <c r="G9"/>
  <c r="G8"/>
  <c r="G7"/>
  <c r="G6"/>
  <c r="G21" s="1"/>
  <c r="B14" i="8"/>
  <c r="E10"/>
  <c r="AA77" i="15" l="1"/>
  <c r="W77"/>
  <c r="AB20"/>
  <c r="AB60" s="1"/>
  <c r="AB77" s="1"/>
  <c r="Z19"/>
  <c r="Z60" s="1"/>
  <c r="Z77" s="1"/>
  <c r="V60"/>
  <c r="V77" s="1"/>
</calcChain>
</file>

<file path=xl/sharedStrings.xml><?xml version="1.0" encoding="utf-8"?>
<sst xmlns="http://schemas.openxmlformats.org/spreadsheetml/2006/main" count="5925" uniqueCount="1139">
  <si>
    <t>（十六）-1 服务外包-资质认证</t>
  </si>
  <si>
    <t>杨</t>
  </si>
  <si>
    <t>（十六）-2 人才培养</t>
  </si>
  <si>
    <t>加佳：1-25，实习生1：26-50，杨：51-56</t>
  </si>
  <si>
    <t>33个已获省级</t>
  </si>
  <si>
    <t>（十六）-4 品牌建设</t>
  </si>
  <si>
    <t xml:space="preserve">（十六）-5 研发创新 </t>
  </si>
  <si>
    <t>加佳：1-5，实习生2：6-31</t>
  </si>
  <si>
    <t>（十七）省级服务外包人才培训奖励</t>
  </si>
  <si>
    <t>合计</t>
  </si>
  <si>
    <r>
      <rPr>
        <sz val="11"/>
        <color theme="1"/>
        <rFont val="宋体"/>
        <family val="3"/>
        <charset val="134"/>
      </rPr>
      <t>附件</t>
    </r>
    <r>
      <rPr>
        <sz val="11"/>
        <color theme="1"/>
        <rFont val="Times New Roman"/>
        <family val="1"/>
      </rPr>
      <t>1</t>
    </r>
    <r>
      <rPr>
        <sz val="11"/>
        <color theme="1"/>
        <rFont val="宋体"/>
        <family val="3"/>
        <charset val="134"/>
      </rPr>
      <t>：</t>
    </r>
  </si>
  <si>
    <r>
      <rPr>
        <b/>
        <sz val="18"/>
        <color theme="1"/>
        <rFont val="Times New Roman"/>
        <family val="1"/>
      </rPr>
      <t>2020</t>
    </r>
    <r>
      <rPr>
        <b/>
        <sz val="18"/>
        <color theme="1"/>
        <rFont val="宋体"/>
        <family val="3"/>
        <charset val="134"/>
      </rPr>
      <t>年苏州市商务发展专项资金申报汇总表</t>
    </r>
  </si>
  <si>
    <t>项目类别：技术出口贴息</t>
  </si>
  <si>
    <t>单位：万元</t>
  </si>
  <si>
    <r>
      <rPr>
        <sz val="11"/>
        <rFont val="宋体"/>
        <family val="3"/>
        <charset val="134"/>
      </rPr>
      <t>序号</t>
    </r>
  </si>
  <si>
    <r>
      <rPr>
        <sz val="11"/>
        <rFont val="宋体"/>
        <family val="3"/>
        <charset val="134"/>
      </rPr>
      <t>区域</t>
    </r>
  </si>
  <si>
    <r>
      <rPr>
        <sz val="11"/>
        <color theme="1"/>
        <rFont val="Times New Roman"/>
        <family val="1"/>
      </rPr>
      <t xml:space="preserve">              </t>
    </r>
    <r>
      <rPr>
        <sz val="11"/>
        <color theme="1"/>
        <rFont val="宋体"/>
        <family val="3"/>
        <charset val="134"/>
      </rPr>
      <t xml:space="preserve">申请资金的
</t>
    </r>
    <r>
      <rPr>
        <sz val="11"/>
        <color theme="1"/>
        <rFont val="Times New Roman"/>
        <family val="1"/>
      </rPr>
      <t xml:space="preserve">               </t>
    </r>
    <r>
      <rPr>
        <sz val="11"/>
        <color theme="1"/>
        <rFont val="宋体"/>
        <family val="3"/>
        <charset val="134"/>
      </rPr>
      <t xml:space="preserve">企业需符合
</t>
    </r>
    <r>
      <rPr>
        <sz val="11"/>
        <color theme="1"/>
        <rFont val="Times New Roman"/>
        <family val="1"/>
      </rPr>
      <t xml:space="preserve">                      </t>
    </r>
    <r>
      <rPr>
        <sz val="11"/>
        <color theme="1"/>
        <rFont val="宋体"/>
        <family val="3"/>
        <charset val="134"/>
      </rPr>
      <t>的条件
单位名称</t>
    </r>
  </si>
  <si>
    <r>
      <rPr>
        <sz val="11"/>
        <color theme="1"/>
        <rFont val="宋体"/>
        <family val="3"/>
        <charset val="134"/>
      </rPr>
      <t>项目名称</t>
    </r>
  </si>
  <si>
    <t>项目发生额（万美元）</t>
  </si>
  <si>
    <r>
      <rPr>
        <sz val="11"/>
        <color theme="1"/>
        <rFont val="宋体"/>
        <family val="3"/>
        <charset val="134"/>
      </rPr>
      <t>申请金额
（万元）</t>
    </r>
  </si>
  <si>
    <r>
      <rPr>
        <sz val="11"/>
        <color theme="1"/>
        <rFont val="宋体"/>
        <family val="3"/>
        <charset val="134"/>
      </rPr>
      <t>初审金额（万元）</t>
    </r>
  </si>
  <si>
    <r>
      <rPr>
        <sz val="11"/>
        <rFont val="Times New Roman"/>
        <family val="1"/>
      </rPr>
      <t>1</t>
    </r>
    <r>
      <rPr>
        <sz val="11"/>
        <rFont val="宋体"/>
        <family val="3"/>
        <charset val="134"/>
      </rPr>
      <t>、具有企业法人资格</t>
    </r>
  </si>
  <si>
    <r>
      <rPr>
        <sz val="11"/>
        <rFont val="Times New Roman"/>
        <family val="1"/>
      </rPr>
      <t>2</t>
    </r>
    <r>
      <rPr>
        <sz val="11"/>
        <rFont val="宋体"/>
        <family val="3"/>
        <charset val="134"/>
      </rPr>
      <t>、苏州市商务发展专项资金申请表（</t>
    </r>
    <r>
      <rPr>
        <sz val="11"/>
        <rFont val="Times New Roman"/>
        <family val="1"/>
      </rPr>
      <t>2020</t>
    </r>
    <r>
      <rPr>
        <sz val="11"/>
        <rFont val="宋体"/>
        <family val="3"/>
        <charset val="134"/>
      </rPr>
      <t>年度）</t>
    </r>
  </si>
  <si>
    <r>
      <rPr>
        <sz val="11"/>
        <rFont val="Times New Roman"/>
        <family val="1"/>
      </rPr>
      <t>3</t>
    </r>
    <r>
      <rPr>
        <sz val="11"/>
        <rFont val="宋体"/>
        <family val="3"/>
        <charset val="134"/>
      </rPr>
      <t>、技术出口项目申报附表</t>
    </r>
  </si>
  <si>
    <r>
      <rPr>
        <sz val="11"/>
        <rFont val="Times New Roman"/>
        <family val="1"/>
      </rPr>
      <t>4</t>
    </r>
    <r>
      <rPr>
        <sz val="11"/>
        <rFont val="宋体"/>
        <family val="3"/>
        <charset val="134"/>
      </rPr>
      <t>、统一社会信用代码证复印件</t>
    </r>
  </si>
  <si>
    <r>
      <rPr>
        <sz val="11"/>
        <rFont val="Times New Roman"/>
        <family val="1"/>
      </rPr>
      <t>5</t>
    </r>
    <r>
      <rPr>
        <sz val="11"/>
        <rFont val="宋体"/>
        <family val="3"/>
        <charset val="134"/>
      </rPr>
      <t>、财政专项资金项目申报信用承诺书（填写完整并签字盖章）</t>
    </r>
  </si>
  <si>
    <r>
      <rPr>
        <sz val="11"/>
        <rFont val="Times New Roman"/>
        <family val="1"/>
      </rPr>
      <t>6</t>
    </r>
    <r>
      <rPr>
        <sz val="11"/>
        <rFont val="宋体"/>
        <family val="3"/>
        <charset val="134"/>
      </rPr>
      <t>、贴息资金申请报告（法定代表人签字）</t>
    </r>
  </si>
  <si>
    <r>
      <rPr>
        <sz val="11"/>
        <rFont val="Times New Roman"/>
        <family val="1"/>
      </rPr>
      <t>7</t>
    </r>
    <r>
      <rPr>
        <sz val="11"/>
        <rFont val="宋体"/>
        <family val="3"/>
        <charset val="134"/>
      </rPr>
      <t>、技术出口合同</t>
    </r>
  </si>
  <si>
    <r>
      <rPr>
        <sz val="11"/>
        <rFont val="Times New Roman"/>
        <family val="1"/>
      </rPr>
      <t>8</t>
    </r>
    <r>
      <rPr>
        <sz val="11"/>
        <rFont val="宋体"/>
        <family val="3"/>
        <charset val="134"/>
      </rPr>
      <t>、外文资料的主要内容均已翻译成中文</t>
    </r>
  </si>
  <si>
    <r>
      <rPr>
        <sz val="11"/>
        <rFont val="Times New Roman"/>
        <family val="1"/>
      </rPr>
      <t>9</t>
    </r>
    <r>
      <rPr>
        <sz val="11"/>
        <rFont val="宋体"/>
        <family val="3"/>
        <charset val="134"/>
      </rPr>
      <t>、技术出口合同登记证书和技术出口合同数据表</t>
    </r>
  </si>
  <si>
    <r>
      <rPr>
        <sz val="11"/>
        <rFont val="Times New Roman"/>
        <family val="1"/>
      </rPr>
      <t>10</t>
    </r>
    <r>
      <rPr>
        <sz val="11"/>
        <rFont val="宋体"/>
        <family val="3"/>
        <charset val="134"/>
      </rPr>
      <t>、银行出具的收汇凭证（出口额折算成美元）</t>
    </r>
  </si>
  <si>
    <r>
      <rPr>
        <sz val="11"/>
        <rFont val="Times New Roman"/>
        <family val="1"/>
      </rPr>
      <t>11</t>
    </r>
    <r>
      <rPr>
        <sz val="11"/>
        <rFont val="宋体"/>
        <family val="3"/>
        <charset val="134"/>
      </rPr>
      <t>、涉外收入申报单</t>
    </r>
  </si>
  <si>
    <r>
      <rPr>
        <sz val="11"/>
        <rFont val="Times New Roman"/>
        <family val="1"/>
      </rPr>
      <t>12</t>
    </r>
    <r>
      <rPr>
        <sz val="11"/>
        <rFont val="宋体"/>
        <family val="3"/>
        <charset val="134"/>
      </rPr>
      <t>、经会计师事务所审计的</t>
    </r>
    <r>
      <rPr>
        <sz val="11"/>
        <rFont val="Times New Roman"/>
        <family val="1"/>
      </rPr>
      <t>2019</t>
    </r>
    <r>
      <rPr>
        <sz val="11"/>
        <rFont val="宋体"/>
        <family val="3"/>
        <charset val="134"/>
      </rPr>
      <t>年度企业财务审计报告</t>
    </r>
  </si>
  <si>
    <r>
      <rPr>
        <sz val="11"/>
        <rFont val="Times New Roman"/>
        <family val="1"/>
      </rPr>
      <t>13</t>
    </r>
    <r>
      <rPr>
        <sz val="11"/>
        <rFont val="宋体"/>
        <family val="3"/>
        <charset val="134"/>
      </rPr>
      <t>、在商务部</t>
    </r>
    <r>
      <rPr>
        <sz val="11"/>
        <rFont val="Times New Roman"/>
        <family val="1"/>
      </rPr>
      <t>“</t>
    </r>
    <r>
      <rPr>
        <sz val="11"/>
        <rFont val="宋体"/>
        <family val="3"/>
        <charset val="134"/>
      </rPr>
      <t>服务贸易统计监测管理信息系统（技术贸易管理信息应用）</t>
    </r>
    <r>
      <rPr>
        <sz val="11"/>
        <rFont val="Times New Roman"/>
        <family val="1"/>
      </rPr>
      <t>”</t>
    </r>
    <r>
      <rPr>
        <sz val="11"/>
        <rFont val="宋体"/>
        <family val="3"/>
        <charset val="134"/>
      </rPr>
      <t>中登记的</t>
    </r>
    <r>
      <rPr>
        <sz val="11"/>
        <rFont val="Times New Roman"/>
        <family val="1"/>
      </rPr>
      <t>2019</t>
    </r>
    <r>
      <rPr>
        <sz val="11"/>
        <rFont val="宋体"/>
        <family val="3"/>
        <charset val="134"/>
      </rPr>
      <t>年</t>
    </r>
    <r>
      <rPr>
        <sz val="11"/>
        <rFont val="Times New Roman"/>
        <family val="1"/>
      </rPr>
      <t>1</t>
    </r>
    <r>
      <rPr>
        <sz val="11"/>
        <rFont val="宋体"/>
        <family val="3"/>
        <charset val="134"/>
      </rPr>
      <t>月</t>
    </r>
    <r>
      <rPr>
        <sz val="11"/>
        <rFont val="Times New Roman"/>
        <family val="1"/>
      </rPr>
      <t>1</t>
    </r>
    <r>
      <rPr>
        <sz val="11"/>
        <rFont val="宋体"/>
        <family val="3"/>
        <charset val="134"/>
      </rPr>
      <t>日至</t>
    </r>
    <r>
      <rPr>
        <sz val="11"/>
        <rFont val="Times New Roman"/>
        <family val="1"/>
      </rPr>
      <t>2019</t>
    </r>
    <r>
      <rPr>
        <sz val="11"/>
        <rFont val="宋体"/>
        <family val="3"/>
        <charset val="134"/>
      </rPr>
      <t>年</t>
    </r>
    <r>
      <rPr>
        <sz val="11"/>
        <rFont val="Times New Roman"/>
        <family val="1"/>
      </rPr>
      <t>12</t>
    </r>
    <r>
      <rPr>
        <sz val="11"/>
        <rFont val="宋体"/>
        <family val="3"/>
        <charset val="134"/>
      </rPr>
      <t>月</t>
    </r>
    <r>
      <rPr>
        <sz val="11"/>
        <rFont val="Times New Roman"/>
        <family val="1"/>
      </rPr>
      <t>31</t>
    </r>
    <r>
      <rPr>
        <sz val="11"/>
        <rFont val="宋体"/>
        <family val="3"/>
        <charset val="134"/>
      </rPr>
      <t>日实际出口额的屏幕截图打印件</t>
    </r>
  </si>
  <si>
    <r>
      <rPr>
        <sz val="11"/>
        <rFont val="Times New Roman"/>
        <family val="1"/>
      </rPr>
      <t>14</t>
    </r>
    <r>
      <rPr>
        <sz val="11"/>
        <rFont val="宋体"/>
        <family val="3"/>
        <charset val="134"/>
      </rPr>
      <t>、涉及专利权转让的单位需提供著录项目变更手续合格通知书</t>
    </r>
  </si>
  <si>
    <r>
      <rPr>
        <sz val="11"/>
        <rFont val="Times New Roman"/>
        <family val="1"/>
      </rPr>
      <t>2019</t>
    </r>
    <r>
      <rPr>
        <sz val="11"/>
        <rFont val="宋体"/>
        <family val="3"/>
        <charset val="134"/>
      </rPr>
      <t>年度完税证明</t>
    </r>
  </si>
  <si>
    <r>
      <rPr>
        <sz val="11"/>
        <rFont val="Times New Roman"/>
        <family val="1"/>
      </rPr>
      <t>2019</t>
    </r>
    <r>
      <rPr>
        <sz val="11"/>
        <rFont val="宋体"/>
        <family val="3"/>
        <charset val="134"/>
      </rPr>
      <t>年度增值税申报表、企业所得税申报表</t>
    </r>
  </si>
  <si>
    <r>
      <rPr>
        <sz val="11"/>
        <rFont val="Times New Roman"/>
        <family val="1"/>
      </rPr>
      <t>15</t>
    </r>
    <r>
      <rPr>
        <sz val="11"/>
        <rFont val="宋体"/>
        <family val="3"/>
        <charset val="134"/>
      </rPr>
      <t>、所有申报材料均已加盖申报企业公章</t>
    </r>
  </si>
  <si>
    <r>
      <rPr>
        <sz val="11"/>
        <rFont val="宋体"/>
        <family val="3"/>
        <charset val="134"/>
      </rPr>
      <t>备注</t>
    </r>
  </si>
  <si>
    <r>
      <rPr>
        <sz val="11"/>
        <rFont val="宋体"/>
        <family val="3"/>
        <charset val="134"/>
      </rPr>
      <t>园区</t>
    </r>
  </si>
  <si>
    <r>
      <rPr>
        <sz val="11"/>
        <rFont val="宋体"/>
        <family val="3"/>
        <charset val="134"/>
      </rPr>
      <t>苏州科睿思制药有限公司</t>
    </r>
  </si>
  <si>
    <r>
      <rPr>
        <sz val="11"/>
        <rFont val="宋体"/>
        <family val="3"/>
        <charset val="134"/>
      </rPr>
      <t>技术出口贴息</t>
    </r>
  </si>
  <si>
    <r>
      <rPr>
        <sz val="11"/>
        <rFont val="宋体"/>
        <family val="3"/>
        <charset val="134"/>
      </rPr>
      <t>√</t>
    </r>
  </si>
  <si>
    <r>
      <rPr>
        <sz val="11"/>
        <rFont val="宋体"/>
        <family val="3"/>
        <charset val="134"/>
      </rPr>
      <t>不涉及</t>
    </r>
  </si>
  <si>
    <r>
      <rPr>
        <sz val="11"/>
        <rFont val="宋体"/>
        <family val="3"/>
        <charset val="134"/>
      </rPr>
      <t>附表已补</t>
    </r>
  </si>
  <si>
    <r>
      <rPr>
        <sz val="11"/>
        <rFont val="宋体"/>
        <family val="3"/>
        <charset val="134"/>
      </rPr>
      <t>哈曼汽车电子系统（苏州）有限公司</t>
    </r>
  </si>
  <si>
    <r>
      <rPr>
        <sz val="11"/>
        <rFont val="宋体"/>
        <family val="3"/>
        <charset val="134"/>
      </rPr>
      <t>艾默生环境优化技术（苏州）有限公司</t>
    </r>
  </si>
  <si>
    <r>
      <rPr>
        <sz val="11"/>
        <rFont val="宋体"/>
        <family val="3"/>
        <charset val="134"/>
      </rPr>
      <t>承诺书复印件、无附表</t>
    </r>
  </si>
  <si>
    <r>
      <rPr>
        <sz val="11"/>
        <rFont val="宋体"/>
        <family val="3"/>
        <charset val="134"/>
      </rPr>
      <t>苏州百特医疗用品有限公司</t>
    </r>
  </si>
  <si>
    <t>百得（苏州）科技有限公司</t>
  </si>
  <si>
    <t>截图为服务外包业务统计表，企业答复登录该网站仅有服务外包选项</t>
  </si>
  <si>
    <r>
      <rPr>
        <sz val="11"/>
        <rFont val="宋体"/>
        <family val="3"/>
        <charset val="134"/>
      </rPr>
      <t>截图已换</t>
    </r>
  </si>
  <si>
    <r>
      <rPr>
        <sz val="11"/>
        <rFont val="宋体"/>
        <family val="3"/>
        <charset val="134"/>
      </rPr>
      <t>库力索法半导体（苏州）有限公司</t>
    </r>
  </si>
  <si>
    <t>百得（苏州）精密制造有限公司</t>
  </si>
  <si>
    <r>
      <rPr>
        <sz val="11"/>
        <rFont val="宋体"/>
        <family val="3"/>
        <charset val="134"/>
      </rPr>
      <t>截图为服务外包业务统计表，企业答复登录该网站仅有服务外包选项</t>
    </r>
  </si>
  <si>
    <r>
      <rPr>
        <sz val="11"/>
        <rFont val="宋体"/>
        <family val="3"/>
        <charset val="134"/>
      </rPr>
      <t>德莎（苏州）胶带技术有限公司</t>
    </r>
  </si>
  <si>
    <r>
      <rPr>
        <sz val="11"/>
        <rFont val="宋体"/>
        <family val="3"/>
        <charset val="134"/>
      </rPr>
      <t>埃斯特朗微导体技术</t>
    </r>
    <r>
      <rPr>
        <sz val="11"/>
        <rFont val="Times New Roman"/>
        <family val="1"/>
      </rPr>
      <t>(</t>
    </r>
    <r>
      <rPr>
        <sz val="11"/>
        <rFont val="宋体"/>
        <family val="3"/>
        <charset val="134"/>
      </rPr>
      <t>苏州</t>
    </r>
    <r>
      <rPr>
        <sz val="11"/>
        <rFont val="Times New Roman"/>
        <family val="1"/>
      </rPr>
      <t>)</t>
    </r>
    <r>
      <rPr>
        <sz val="11"/>
        <rFont val="宋体"/>
        <family val="3"/>
        <charset val="134"/>
      </rPr>
      <t>有限公司</t>
    </r>
  </si>
  <si>
    <r>
      <rPr>
        <sz val="11"/>
        <rFont val="宋体"/>
        <family val="3"/>
        <charset val="134"/>
      </rPr>
      <t>飞利浦医疗（苏州）有限公司</t>
    </r>
  </si>
  <si>
    <r>
      <rPr>
        <sz val="11"/>
        <rFont val="宋体"/>
        <family val="3"/>
        <charset val="134"/>
      </rPr>
      <t>开源集成电路（苏州）有限公司</t>
    </r>
  </si>
  <si>
    <r>
      <rPr>
        <sz val="11"/>
        <rFont val="宋体"/>
        <family val="3"/>
        <charset val="134"/>
      </rPr>
      <t>威特立施帝威（苏州）汽车自动化生产线有限公司</t>
    </r>
  </si>
  <si>
    <r>
      <rPr>
        <sz val="11"/>
        <rFont val="宋体"/>
        <family val="3"/>
        <charset val="134"/>
      </rPr>
      <t>梅思安（苏州）安全设备研发有限公司</t>
    </r>
  </si>
  <si>
    <r>
      <rPr>
        <sz val="11"/>
        <rFont val="宋体"/>
        <family val="3"/>
        <charset val="134"/>
      </rPr>
      <t>苏州华冠科技有限公司</t>
    </r>
  </si>
  <si>
    <r>
      <rPr>
        <sz val="11"/>
        <rFont val="宋体"/>
        <family val="3"/>
        <charset val="134"/>
      </rPr>
      <t>电化新材料研发（苏州）有限公司</t>
    </r>
  </si>
  <si>
    <r>
      <rPr>
        <sz val="11"/>
        <color theme="1"/>
        <rFont val="宋体"/>
        <family val="3"/>
        <charset val="134"/>
      </rPr>
      <t>附件</t>
    </r>
    <r>
      <rPr>
        <sz val="11"/>
        <color theme="1"/>
        <rFont val="Times New Roman"/>
        <family val="1"/>
      </rPr>
      <t>2</t>
    </r>
    <r>
      <rPr>
        <sz val="11"/>
        <color theme="1"/>
        <rFont val="宋体"/>
        <family val="3"/>
        <charset val="134"/>
      </rPr>
      <t>：</t>
    </r>
  </si>
  <si>
    <r>
      <rPr>
        <b/>
        <sz val="14"/>
        <color theme="1"/>
        <rFont val="宋体"/>
        <family val="3"/>
        <charset val="134"/>
      </rPr>
      <t>项目类别：服务贸易公共服务平台补贴</t>
    </r>
  </si>
  <si>
    <r>
      <rPr>
        <sz val="11"/>
        <color theme="1"/>
        <rFont val="宋体"/>
        <family val="3"/>
        <charset val="134"/>
      </rPr>
      <t>单位：万元</t>
    </r>
  </si>
  <si>
    <r>
      <rPr>
        <sz val="11"/>
        <color theme="1"/>
        <rFont val="Times New Roman"/>
        <family val="1"/>
      </rPr>
      <t xml:space="preserve">               </t>
    </r>
    <r>
      <rPr>
        <sz val="11"/>
        <color theme="1"/>
        <rFont val="宋体"/>
        <family val="3"/>
        <charset val="134"/>
      </rPr>
      <t xml:space="preserve">申请资金的
</t>
    </r>
    <r>
      <rPr>
        <sz val="11"/>
        <color theme="1"/>
        <rFont val="Times New Roman"/>
        <family val="1"/>
      </rPr>
      <t xml:space="preserve">               </t>
    </r>
    <r>
      <rPr>
        <sz val="11"/>
        <color theme="1"/>
        <rFont val="宋体"/>
        <family val="3"/>
        <charset val="134"/>
      </rPr>
      <t xml:space="preserve">企业需符合
</t>
    </r>
    <r>
      <rPr>
        <sz val="11"/>
        <color theme="1"/>
        <rFont val="Times New Roman"/>
        <family val="1"/>
      </rPr>
      <t xml:space="preserve">                        </t>
    </r>
    <r>
      <rPr>
        <sz val="11"/>
        <color theme="1"/>
        <rFont val="宋体"/>
        <family val="3"/>
        <charset val="134"/>
      </rPr>
      <t>的条件
单位名称</t>
    </r>
  </si>
  <si>
    <r>
      <rPr>
        <sz val="11"/>
        <color theme="1"/>
        <rFont val="宋体"/>
        <family val="3"/>
        <charset val="134"/>
      </rPr>
      <t>项目发生额</t>
    </r>
  </si>
  <si>
    <r>
      <rPr>
        <sz val="11"/>
        <color theme="1"/>
        <rFont val="宋体"/>
        <family val="3"/>
        <charset val="134"/>
      </rPr>
      <t>申请金额</t>
    </r>
  </si>
  <si>
    <r>
      <rPr>
        <sz val="11"/>
        <color theme="1"/>
        <rFont val="宋体"/>
        <family val="3"/>
        <charset val="134"/>
      </rPr>
      <t>初审金额</t>
    </r>
  </si>
  <si>
    <r>
      <rPr>
        <sz val="11"/>
        <rFont val="Times New Roman"/>
        <family val="1"/>
      </rPr>
      <t>2</t>
    </r>
    <r>
      <rPr>
        <sz val="11"/>
        <rFont val="宋体"/>
        <family val="3"/>
        <charset val="134"/>
      </rPr>
      <t>、已填报</t>
    </r>
    <r>
      <rPr>
        <sz val="11"/>
        <rFont val="Times New Roman"/>
        <family val="1"/>
      </rPr>
      <t>2019</t>
    </r>
    <r>
      <rPr>
        <sz val="11"/>
        <rFont val="宋体"/>
        <family val="3"/>
        <charset val="134"/>
      </rPr>
      <t>年</t>
    </r>
    <r>
      <rPr>
        <sz val="11"/>
        <rFont val="Times New Roman"/>
        <family val="1"/>
      </rPr>
      <t>“</t>
    </r>
    <r>
      <rPr>
        <sz val="11"/>
        <rFont val="宋体"/>
        <family val="3"/>
        <charset val="134"/>
      </rPr>
      <t>服务外包和软件出口子应用</t>
    </r>
    <r>
      <rPr>
        <sz val="11"/>
        <rFont val="Times New Roman"/>
        <family val="1"/>
      </rPr>
      <t>”</t>
    </r>
    <r>
      <rPr>
        <sz val="11"/>
        <rFont val="宋体"/>
        <family val="3"/>
        <charset val="134"/>
      </rPr>
      <t>系统相关数据</t>
    </r>
  </si>
  <si>
    <r>
      <rPr>
        <sz val="11"/>
        <rFont val="Times New Roman"/>
        <family val="1"/>
      </rPr>
      <t>3</t>
    </r>
    <r>
      <rPr>
        <sz val="11"/>
        <rFont val="宋体"/>
        <family val="3"/>
        <charset val="134"/>
      </rPr>
      <t>、苏州市商务发展专项资金申请表及附表</t>
    </r>
  </si>
  <si>
    <r>
      <rPr>
        <sz val="11"/>
        <rFont val="Times New Roman"/>
        <family val="1"/>
      </rPr>
      <t>6</t>
    </r>
    <r>
      <rPr>
        <sz val="11"/>
        <rFont val="宋体"/>
        <family val="3"/>
        <charset val="134"/>
      </rPr>
      <t>、所有申报材料均已加盖申报企业公章</t>
    </r>
  </si>
  <si>
    <r>
      <rPr>
        <sz val="11"/>
        <rFont val="Times New Roman"/>
        <family val="1"/>
      </rPr>
      <t>7</t>
    </r>
    <r>
      <rPr>
        <sz val="11"/>
        <rFont val="宋体"/>
        <family val="3"/>
        <charset val="134"/>
      </rPr>
      <t>、外文资料的主要内容均已翻译成中文</t>
    </r>
  </si>
  <si>
    <r>
      <rPr>
        <sz val="11"/>
        <rFont val="Times New Roman"/>
        <family val="1"/>
      </rPr>
      <t>9</t>
    </r>
    <r>
      <rPr>
        <sz val="11"/>
        <rFont val="宋体"/>
        <family val="3"/>
        <charset val="134"/>
      </rPr>
      <t>、服务贸易公共服务平台资金申请报告（包括平台服务范围、享受财政资金情况、本年度平台投入及运行情况（业务运营管理模式、服务机制、主要绩效））</t>
    </r>
  </si>
  <si>
    <r>
      <rPr>
        <sz val="11"/>
        <rFont val="Times New Roman"/>
        <family val="1"/>
      </rPr>
      <t>10</t>
    </r>
    <r>
      <rPr>
        <sz val="11"/>
        <rFont val="宋体"/>
        <family val="3"/>
        <charset val="134"/>
      </rPr>
      <t>、从事相关业务所需许可证（照）复印件、分支机构营业执照复印件</t>
    </r>
  </si>
  <si>
    <r>
      <rPr>
        <sz val="11"/>
        <rFont val="Times New Roman"/>
        <family val="1"/>
      </rPr>
      <t>11</t>
    </r>
    <r>
      <rPr>
        <sz val="11"/>
        <rFont val="宋体"/>
        <family val="3"/>
        <charset val="134"/>
      </rPr>
      <t>、申报单位基本情况（包括基础设施、人才队伍、技术特色、资源优势、管理体制等）</t>
    </r>
  </si>
  <si>
    <r>
      <rPr>
        <sz val="11"/>
        <rFont val="Times New Roman"/>
        <family val="1"/>
      </rPr>
      <t>12</t>
    </r>
    <r>
      <rPr>
        <sz val="11"/>
        <rFont val="宋体"/>
        <family val="3"/>
        <charset val="134"/>
      </rPr>
      <t>、相关服务业务合同</t>
    </r>
  </si>
  <si>
    <r>
      <rPr>
        <sz val="11"/>
        <rFont val="Times New Roman"/>
        <family val="1"/>
      </rPr>
      <t>13</t>
    </r>
    <r>
      <rPr>
        <sz val="11"/>
        <rFont val="宋体"/>
        <family val="3"/>
        <charset val="134"/>
      </rPr>
      <t>、平台建设投入经费（设备购置、运营及维护费）支出凭证（发票和银行转账凭证等）</t>
    </r>
  </si>
  <si>
    <r>
      <rPr>
        <sz val="11"/>
        <rFont val="Times New Roman"/>
        <family val="1"/>
      </rPr>
      <t>14</t>
    </r>
    <r>
      <rPr>
        <sz val="11"/>
        <rFont val="宋体"/>
        <family val="3"/>
        <charset val="134"/>
      </rPr>
      <t>、获奖证书证明</t>
    </r>
  </si>
  <si>
    <r>
      <rPr>
        <sz val="11"/>
        <rFont val="Times New Roman"/>
        <family val="1"/>
      </rPr>
      <t>15</t>
    </r>
    <r>
      <rPr>
        <sz val="11"/>
        <rFont val="宋体"/>
        <family val="3"/>
        <charset val="134"/>
      </rPr>
      <t>、同一平台项目补贴不超过</t>
    </r>
    <r>
      <rPr>
        <sz val="11"/>
        <rFont val="Times New Roman"/>
        <family val="1"/>
      </rPr>
      <t>3</t>
    </r>
    <r>
      <rPr>
        <sz val="11"/>
        <rFont val="宋体"/>
        <family val="3"/>
        <charset val="134"/>
      </rPr>
      <t>年</t>
    </r>
  </si>
  <si>
    <r>
      <rPr>
        <sz val="11"/>
        <rFont val="Times New Roman"/>
        <family val="1"/>
      </rPr>
      <t>11</t>
    </r>
    <r>
      <rPr>
        <sz val="11"/>
        <rFont val="宋体"/>
        <family val="3"/>
        <charset val="134"/>
      </rPr>
      <t>、经具有从业资质的中介机构审计并无保意见的</t>
    </r>
    <r>
      <rPr>
        <sz val="11"/>
        <rFont val="Times New Roman"/>
        <family val="1"/>
      </rPr>
      <t>2018</t>
    </r>
    <r>
      <rPr>
        <sz val="11"/>
        <rFont val="宋体"/>
        <family val="3"/>
        <charset val="134"/>
      </rPr>
      <t>年度、</t>
    </r>
    <r>
      <rPr>
        <sz val="11"/>
        <rFont val="Times New Roman"/>
        <family val="1"/>
      </rPr>
      <t>2019</t>
    </r>
    <r>
      <rPr>
        <sz val="11"/>
        <rFont val="宋体"/>
        <family val="3"/>
        <charset val="134"/>
      </rPr>
      <t>年度企业审计报告（原件或加盖会计师事务所公章复印件）</t>
    </r>
  </si>
  <si>
    <r>
      <rPr>
        <sz val="11"/>
        <rFont val="宋体"/>
        <family val="3"/>
        <charset val="134"/>
      </rPr>
      <t>外文资料的主要内容均已翻译成中文</t>
    </r>
  </si>
  <si>
    <r>
      <rPr>
        <sz val="11"/>
        <rFont val="Times New Roman"/>
        <family val="1"/>
      </rPr>
      <t>12</t>
    </r>
    <r>
      <rPr>
        <sz val="11"/>
        <rFont val="宋体"/>
        <family val="3"/>
        <charset val="134"/>
      </rPr>
      <t>、所有申报材料均已加盖申报企业公章</t>
    </r>
  </si>
  <si>
    <r>
      <rPr>
        <sz val="11"/>
        <rFont val="Times New Roman"/>
        <family val="1"/>
      </rPr>
      <t>13</t>
    </r>
    <r>
      <rPr>
        <sz val="11"/>
        <rFont val="宋体"/>
        <family val="3"/>
        <charset val="134"/>
      </rPr>
      <t>、档次类型</t>
    </r>
  </si>
  <si>
    <r>
      <rPr>
        <sz val="11"/>
        <rFont val="Times New Roman"/>
        <family val="1"/>
      </rPr>
      <t>14</t>
    </r>
    <r>
      <rPr>
        <sz val="11"/>
        <rFont val="宋体"/>
        <family val="3"/>
        <charset val="134"/>
      </rPr>
      <t>、</t>
    </r>
    <r>
      <rPr>
        <sz val="11"/>
        <rFont val="Times New Roman"/>
        <family val="1"/>
      </rPr>
      <t>2019</t>
    </r>
    <r>
      <rPr>
        <sz val="11"/>
        <rFont val="宋体"/>
        <family val="3"/>
        <charset val="134"/>
      </rPr>
      <t>年离岸服务外包收入申报额</t>
    </r>
    <r>
      <rPr>
        <sz val="11"/>
        <rFont val="Times New Roman"/>
        <family val="1"/>
      </rPr>
      <t>(</t>
    </r>
    <r>
      <rPr>
        <sz val="11"/>
        <rFont val="宋体"/>
        <family val="3"/>
        <charset val="134"/>
      </rPr>
      <t>万美元</t>
    </r>
    <r>
      <rPr>
        <sz val="11"/>
        <rFont val="Times New Roman"/>
        <family val="1"/>
      </rPr>
      <t>)</t>
    </r>
  </si>
  <si>
    <r>
      <rPr>
        <sz val="11"/>
        <rFont val="Times New Roman"/>
        <family val="1"/>
      </rPr>
      <t>15</t>
    </r>
    <r>
      <rPr>
        <sz val="11"/>
        <rFont val="宋体"/>
        <family val="3"/>
        <charset val="134"/>
      </rPr>
      <t>、</t>
    </r>
    <r>
      <rPr>
        <sz val="11"/>
        <rFont val="Times New Roman"/>
        <family val="1"/>
      </rPr>
      <t>2019</t>
    </r>
    <r>
      <rPr>
        <sz val="11"/>
        <rFont val="宋体"/>
        <family val="3"/>
        <charset val="134"/>
      </rPr>
      <t>年离岸服务外包收入核减额</t>
    </r>
    <r>
      <rPr>
        <sz val="11"/>
        <rFont val="Times New Roman"/>
        <family val="1"/>
      </rPr>
      <t>(</t>
    </r>
    <r>
      <rPr>
        <sz val="11"/>
        <rFont val="宋体"/>
        <family val="3"/>
        <charset val="134"/>
      </rPr>
      <t>万美元</t>
    </r>
    <r>
      <rPr>
        <sz val="11"/>
        <rFont val="Times New Roman"/>
        <family val="1"/>
      </rPr>
      <t>)</t>
    </r>
  </si>
  <si>
    <r>
      <rPr>
        <sz val="11"/>
        <rFont val="Times New Roman"/>
        <family val="1"/>
      </rPr>
      <t>16</t>
    </r>
    <r>
      <rPr>
        <sz val="11"/>
        <rFont val="宋体"/>
        <family val="3"/>
        <charset val="134"/>
      </rPr>
      <t>、</t>
    </r>
    <r>
      <rPr>
        <sz val="11"/>
        <rFont val="Times New Roman"/>
        <family val="1"/>
      </rPr>
      <t>2019</t>
    </r>
    <r>
      <rPr>
        <sz val="11"/>
        <rFont val="宋体"/>
        <family val="3"/>
        <charset val="134"/>
      </rPr>
      <t>年离岸服务外包收入审定额</t>
    </r>
    <r>
      <rPr>
        <sz val="11"/>
        <rFont val="Times New Roman"/>
        <family val="1"/>
      </rPr>
      <t>(</t>
    </r>
    <r>
      <rPr>
        <sz val="11"/>
        <rFont val="宋体"/>
        <family val="3"/>
        <charset val="134"/>
      </rPr>
      <t>万美元</t>
    </r>
    <r>
      <rPr>
        <sz val="11"/>
        <rFont val="Times New Roman"/>
        <family val="1"/>
      </rPr>
      <t>)</t>
    </r>
  </si>
  <si>
    <r>
      <rPr>
        <sz val="11"/>
        <rFont val="宋体"/>
        <family val="3"/>
        <charset val="134"/>
      </rPr>
      <t>企业申报奖励金额
（万元）</t>
    </r>
  </si>
  <si>
    <r>
      <rPr>
        <sz val="11"/>
        <rFont val="宋体"/>
        <family val="3"/>
        <charset val="134"/>
      </rPr>
      <t>业务处室确认金额（万元）</t>
    </r>
  </si>
  <si>
    <r>
      <rPr>
        <sz val="11"/>
        <rFont val="宋体"/>
        <family val="3"/>
        <charset val="134"/>
      </rPr>
      <t>确认可享受的最高奖励金额
（万元）</t>
    </r>
  </si>
  <si>
    <r>
      <rPr>
        <sz val="11"/>
        <rFont val="宋体"/>
        <family val="3"/>
        <charset val="134"/>
      </rPr>
      <t>核减金额</t>
    </r>
  </si>
  <si>
    <r>
      <rPr>
        <sz val="11"/>
        <rFont val="宋体"/>
        <family val="3"/>
        <charset val="134"/>
      </rPr>
      <t>省级资金拟分配金额</t>
    </r>
  </si>
  <si>
    <r>
      <rPr>
        <sz val="11"/>
        <rFont val="宋体"/>
        <family val="3"/>
        <charset val="134"/>
      </rPr>
      <t>分工</t>
    </r>
  </si>
  <si>
    <t>苏州星辰商务服务有限公司</t>
  </si>
  <si>
    <r>
      <rPr>
        <sz val="11"/>
        <rFont val="宋体"/>
        <family val="3"/>
        <charset val="134"/>
      </rPr>
      <t>服务贸易公共服务平台补贴</t>
    </r>
  </si>
  <si>
    <r>
      <rPr>
        <sz val="11"/>
        <rFont val="宋体"/>
        <family val="3"/>
        <charset val="134"/>
      </rPr>
      <t>平台投入及运行情况单独表述未包含在申请报告中</t>
    </r>
    <r>
      <rPr>
        <sz val="11"/>
        <rFont val="Times New Roman"/>
        <family val="1"/>
      </rPr>
      <t>,</t>
    </r>
    <r>
      <rPr>
        <sz val="11"/>
        <rFont val="宋体"/>
        <family val="3"/>
        <charset val="134"/>
      </rPr>
      <t>装订材料中单独表述</t>
    </r>
  </si>
  <si>
    <r>
      <rPr>
        <sz val="11"/>
        <rFont val="宋体"/>
        <family val="3"/>
        <charset val="134"/>
      </rPr>
      <t>无（已提供：计算机软件著作权登记证书、</t>
    </r>
    <r>
      <rPr>
        <sz val="11"/>
        <rFont val="Times New Roman"/>
        <family val="1"/>
      </rPr>
      <t>2019</t>
    </r>
    <r>
      <rPr>
        <sz val="11"/>
        <rFont val="宋体"/>
        <family val="3"/>
        <charset val="134"/>
      </rPr>
      <t>年度苏州市服务贸易创新发展公共服务平台）</t>
    </r>
  </si>
  <si>
    <r>
      <rPr>
        <sz val="11"/>
        <rFont val="宋体"/>
        <family val="3"/>
        <charset val="134"/>
      </rPr>
      <t>√（申请报告中）</t>
    </r>
  </si>
  <si>
    <r>
      <rPr>
        <sz val="11"/>
        <rFont val="宋体"/>
        <family val="3"/>
        <charset val="134"/>
      </rPr>
      <t>发票和银行转账凭证不全</t>
    </r>
  </si>
  <si>
    <r>
      <rPr>
        <sz val="11"/>
        <rFont val="宋体"/>
        <family val="3"/>
        <charset val="134"/>
      </rPr>
      <t>无</t>
    </r>
  </si>
  <si>
    <r>
      <rPr>
        <sz val="11"/>
        <rFont val="宋体"/>
        <family val="3"/>
        <charset val="134"/>
      </rPr>
      <t>√（申请报告中显示未享受过）</t>
    </r>
  </si>
  <si>
    <r>
      <rPr>
        <sz val="11"/>
        <rFont val="Times New Roman"/>
        <family val="1"/>
      </rPr>
      <t>1</t>
    </r>
    <r>
      <rPr>
        <sz val="11"/>
        <rFont val="宋体"/>
        <family val="3"/>
        <charset val="134"/>
      </rPr>
      <t xml:space="preserve">、申请报告：平台投入及运行情况单独表述，未包含在申请报告中；
</t>
    </r>
    <r>
      <rPr>
        <sz val="11"/>
        <rFont val="Times New Roman"/>
        <family val="1"/>
      </rPr>
      <t>2</t>
    </r>
    <r>
      <rPr>
        <sz val="11"/>
        <rFont val="宋体"/>
        <family val="3"/>
        <charset val="134"/>
      </rPr>
      <t xml:space="preserve">、从事相关业务所需许可证（照）：无；
</t>
    </r>
    <r>
      <rPr>
        <sz val="11"/>
        <rFont val="Times New Roman"/>
        <family val="1"/>
      </rPr>
      <t>3</t>
    </r>
    <r>
      <rPr>
        <sz val="11"/>
        <rFont val="宋体"/>
        <family val="3"/>
        <charset val="134"/>
      </rPr>
      <t xml:space="preserve">、平台建设投入经费支出凭证：未提供申请明细中的全部发票和银行转账凭证；
</t>
    </r>
    <r>
      <rPr>
        <sz val="11"/>
        <rFont val="Times New Roman"/>
        <family val="1"/>
      </rPr>
      <t>4</t>
    </r>
    <r>
      <rPr>
        <sz val="11"/>
        <rFont val="宋体"/>
        <family val="3"/>
        <charset val="134"/>
      </rPr>
      <t>、获奖证书证明：无</t>
    </r>
  </si>
  <si>
    <r>
      <rPr>
        <sz val="11"/>
        <rFont val="宋体"/>
        <family val="3"/>
        <charset val="134"/>
      </rPr>
      <t>杨</t>
    </r>
  </si>
  <si>
    <r>
      <rPr>
        <sz val="11"/>
        <rFont val="宋体"/>
        <family val="3"/>
        <charset val="134"/>
      </rPr>
      <t>享受财政资金情况已补、许可证提供：</t>
    </r>
    <r>
      <rPr>
        <sz val="11"/>
        <rFont val="Times New Roman"/>
        <family val="1"/>
      </rPr>
      <t>2019</t>
    </r>
    <r>
      <rPr>
        <sz val="11"/>
        <rFont val="宋体"/>
        <family val="3"/>
        <charset val="134"/>
      </rPr>
      <t>年度苏州市服务贸易创新发展公共服务平台的牌子照片？？其他无（上年已获取补贴，其他资料单位以前年度也没有提供）</t>
    </r>
  </si>
  <si>
    <t>同程网络科技股份有限公司</t>
  </si>
  <si>
    <r>
      <rPr>
        <sz val="11"/>
        <rFont val="宋体"/>
        <family val="3"/>
        <charset val="134"/>
      </rPr>
      <t>√（增值电信业务许可证）</t>
    </r>
  </si>
  <si>
    <r>
      <rPr>
        <b/>
        <sz val="11"/>
        <color theme="1"/>
        <rFont val="宋体"/>
        <family val="3"/>
        <charset val="134"/>
      </rPr>
      <t>合计</t>
    </r>
  </si>
  <si>
    <t>序号</t>
  </si>
  <si>
    <r>
      <rPr>
        <sz val="11"/>
        <color theme="1"/>
        <rFont val="宋体"/>
        <family val="3"/>
        <charset val="134"/>
      </rPr>
      <t>编制单位：苏州立信会计师事务所有限公司</t>
    </r>
  </si>
  <si>
    <t>园区</t>
  </si>
  <si>
    <t>√</t>
  </si>
  <si>
    <t>哈曼汽车电子系统（苏州）有限公司</t>
  </si>
  <si>
    <t>艾默生环境优化技术（苏州）有限公司</t>
  </si>
  <si>
    <t>苏州百特医疗用品有限公司</t>
  </si>
  <si>
    <t>库力索法半导体（苏州）有限公司</t>
  </si>
  <si>
    <t>×</t>
  </si>
  <si>
    <t>德莎（苏州）胶带技术有限公司</t>
  </si>
  <si>
    <t>飞利浦医疗（苏州）有限公司</t>
  </si>
  <si>
    <t>开源集成电路（苏州）有限公司</t>
  </si>
  <si>
    <t>威特立施帝威（苏州）汽车自动化生产线有限公司</t>
  </si>
  <si>
    <t>梅思安（苏州）安全设备研发有限公司</t>
  </si>
  <si>
    <t>苏州华冠科技有限公司</t>
  </si>
  <si>
    <t>电化新材料研发（苏州）有限公司</t>
  </si>
  <si>
    <t>苏州超维地球科学研究开发有限公司</t>
  </si>
  <si>
    <t>苏州欧清电子有限公司</t>
  </si>
  <si>
    <t>华硕科技（苏州）有限公司</t>
  </si>
  <si>
    <t>申报单位名称</t>
  </si>
  <si>
    <t>所属区县</t>
  </si>
  <si>
    <t>平台名称</t>
  </si>
  <si>
    <t>根据资金盘子计算的支持金额</t>
  </si>
  <si>
    <t>张家港电子口岸有限公司</t>
  </si>
  <si>
    <t>张家港</t>
  </si>
  <si>
    <t>通关物流信息服务平台</t>
  </si>
  <si>
    <t>公共服务平台</t>
  </si>
  <si>
    <t>同程智能旅行公共服务平台建设</t>
  </si>
  <si>
    <t>赛业（苏州）生物科技有限公司</t>
  </si>
  <si>
    <t>高新区</t>
  </si>
  <si>
    <t>天弓大数据竞合情报信息服务平台</t>
  </si>
  <si>
    <t>太湖金谷（苏州）信息技术有限公司</t>
  </si>
  <si>
    <t>多层次资本市场综合服务平台</t>
  </si>
  <si>
    <t>苏州市天灵中药饮片有限公司</t>
  </si>
  <si>
    <t>李良济中药煎制及检测服务外包服务平台</t>
  </si>
  <si>
    <t>吴江区</t>
  </si>
  <si>
    <t>纺织新技术新产品研发平台</t>
  </si>
  <si>
    <t>纺织品交易平台</t>
  </si>
  <si>
    <r>
      <rPr>
        <sz val="11"/>
        <color theme="1"/>
        <rFont val="Times New Roman"/>
        <family val="1"/>
      </rPr>
      <t xml:space="preserve">              </t>
    </r>
    <r>
      <rPr>
        <sz val="11"/>
        <color theme="1"/>
        <rFont val="宋体"/>
        <family val="3"/>
        <charset val="134"/>
      </rPr>
      <t xml:space="preserve">申请资金的
</t>
    </r>
    <r>
      <rPr>
        <sz val="11"/>
        <color theme="1"/>
        <rFont val="Times New Roman"/>
        <family val="1"/>
      </rPr>
      <t xml:space="preserve">              </t>
    </r>
    <r>
      <rPr>
        <sz val="11"/>
        <color theme="1"/>
        <rFont val="宋体"/>
        <family val="3"/>
        <charset val="134"/>
      </rPr>
      <t xml:space="preserve">企业需符合
</t>
    </r>
    <r>
      <rPr>
        <sz val="11"/>
        <color theme="1"/>
        <rFont val="Times New Roman"/>
        <family val="1"/>
      </rPr>
      <t xml:space="preserve">                     </t>
    </r>
    <r>
      <rPr>
        <sz val="11"/>
        <color theme="1"/>
        <rFont val="宋体"/>
        <family val="3"/>
        <charset val="134"/>
      </rPr>
      <t>的条件
单位名称</t>
    </r>
  </si>
  <si>
    <t>苏州工业园区凌志软件股份有限公司</t>
  </si>
  <si>
    <r>
      <rPr>
        <sz val="11"/>
        <rFont val="宋体"/>
        <family val="3"/>
        <charset val="134"/>
      </rPr>
      <t>服务外包企业补助</t>
    </r>
    <r>
      <rPr>
        <sz val="11"/>
        <rFont val="Times New Roman"/>
        <family val="1"/>
      </rPr>
      <t>-</t>
    </r>
    <r>
      <rPr>
        <sz val="11"/>
        <rFont val="宋体"/>
        <family val="3"/>
        <charset val="134"/>
      </rPr>
      <t>资质认证补助</t>
    </r>
  </si>
  <si>
    <t>苏州大宇宙信息创造有限公司</t>
  </si>
  <si>
    <t>亚杰科技（江苏）有限公司</t>
  </si>
  <si>
    <r>
      <rPr>
        <sz val="11"/>
        <color theme="1"/>
        <rFont val="宋体"/>
        <family val="3"/>
        <charset val="134"/>
      </rPr>
      <t>注：</t>
    </r>
  </si>
  <si>
    <r>
      <rPr>
        <sz val="11"/>
        <color theme="1"/>
        <rFont val="Times New Roman"/>
        <family val="1"/>
      </rPr>
      <t>1</t>
    </r>
    <r>
      <rPr>
        <sz val="11"/>
        <color theme="1"/>
        <rFont val="宋体"/>
        <family val="3"/>
        <charset val="134"/>
      </rPr>
      <t>、支持标准：</t>
    </r>
  </si>
  <si>
    <r>
      <rPr>
        <sz val="11"/>
        <color theme="1"/>
        <rFont val="Times New Roman"/>
        <family val="1"/>
      </rPr>
      <t>2</t>
    </r>
    <r>
      <rPr>
        <sz val="11"/>
        <color theme="1"/>
        <rFont val="宋体"/>
        <family val="3"/>
        <charset val="134"/>
      </rPr>
      <t>、申请条件：</t>
    </r>
  </si>
  <si>
    <r>
      <rPr>
        <sz val="11"/>
        <color theme="1"/>
        <rFont val="宋体"/>
        <family val="3"/>
        <charset val="134"/>
      </rPr>
      <t>企业需注册地及主要工作场所在苏州市区范围内。</t>
    </r>
  </si>
  <si>
    <r>
      <rPr>
        <sz val="11"/>
        <color theme="1"/>
        <rFont val="宋体"/>
        <family val="3"/>
        <charset val="134"/>
      </rPr>
      <t>②服务外包业务发生时间在</t>
    </r>
    <r>
      <rPr>
        <sz val="11"/>
        <color theme="1"/>
        <rFont val="Times New Roman"/>
        <family val="1"/>
      </rPr>
      <t>2019</t>
    </r>
    <r>
      <rPr>
        <sz val="11"/>
        <color theme="1"/>
        <rFont val="宋体"/>
        <family val="3"/>
        <charset val="134"/>
      </rPr>
      <t>年</t>
    </r>
    <r>
      <rPr>
        <sz val="11"/>
        <color theme="1"/>
        <rFont val="Times New Roman"/>
        <family val="1"/>
      </rPr>
      <t>1</t>
    </r>
    <r>
      <rPr>
        <sz val="11"/>
        <color theme="1"/>
        <rFont val="宋体"/>
        <family val="3"/>
        <charset val="134"/>
      </rPr>
      <t>月</t>
    </r>
    <r>
      <rPr>
        <sz val="11"/>
        <color theme="1"/>
        <rFont val="Times New Roman"/>
        <family val="1"/>
      </rPr>
      <t>1</t>
    </r>
    <r>
      <rPr>
        <sz val="11"/>
        <color theme="1"/>
        <rFont val="宋体"/>
        <family val="3"/>
        <charset val="134"/>
      </rPr>
      <t>日至</t>
    </r>
    <r>
      <rPr>
        <sz val="11"/>
        <color theme="1"/>
        <rFont val="Times New Roman"/>
        <family val="1"/>
      </rPr>
      <t>2019</t>
    </r>
    <r>
      <rPr>
        <sz val="11"/>
        <color theme="1"/>
        <rFont val="宋体"/>
        <family val="3"/>
        <charset val="134"/>
      </rPr>
      <t>年</t>
    </r>
    <r>
      <rPr>
        <sz val="11"/>
        <color theme="1"/>
        <rFont val="Times New Roman"/>
        <family val="1"/>
      </rPr>
      <t>12</t>
    </r>
    <r>
      <rPr>
        <sz val="11"/>
        <color theme="1"/>
        <rFont val="宋体"/>
        <family val="3"/>
        <charset val="134"/>
      </rPr>
      <t>月</t>
    </r>
    <r>
      <rPr>
        <sz val="11"/>
        <color theme="1"/>
        <rFont val="Times New Roman"/>
        <family val="1"/>
      </rPr>
      <t>31</t>
    </r>
    <r>
      <rPr>
        <sz val="11"/>
        <color theme="1"/>
        <rFont val="宋体"/>
        <family val="3"/>
        <charset val="134"/>
      </rPr>
      <t>日之间。</t>
    </r>
  </si>
  <si>
    <r>
      <rPr>
        <sz val="11"/>
        <color theme="1"/>
        <rFont val="宋体"/>
        <family val="3"/>
        <charset val="134"/>
      </rPr>
      <t>申请金额（万元）</t>
    </r>
  </si>
  <si>
    <t>伊顿电气有限公司</t>
  </si>
  <si>
    <r>
      <rPr>
        <sz val="11"/>
        <rFont val="宋体"/>
        <family val="3"/>
        <charset val="134"/>
      </rPr>
      <t>服务外包企业补助</t>
    </r>
    <r>
      <rPr>
        <sz val="11"/>
        <rFont val="Times New Roman"/>
        <family val="1"/>
      </rPr>
      <t>-</t>
    </r>
    <r>
      <rPr>
        <sz val="11"/>
        <rFont val="宋体"/>
        <family val="3"/>
        <charset val="134"/>
      </rPr>
      <t>人才培养补助</t>
    </r>
  </si>
  <si>
    <t>OK</t>
  </si>
  <si>
    <t>AW（苏州）汽车技术中心有限公司</t>
  </si>
  <si>
    <t>盟拓软件（苏州）有限公司</t>
  </si>
  <si>
    <t>苏州易康萌思网络科技有限公司</t>
  </si>
  <si>
    <t>苏州金唯智生物科技有限公司</t>
  </si>
  <si>
    <t>亿磐系统科技（苏州）有限公司</t>
  </si>
  <si>
    <t>宏智科技（苏州）股份有限公司</t>
  </si>
  <si>
    <t>天演药业（苏州）有限公司</t>
  </si>
  <si>
    <t>苏州美诺医药科技有限公司</t>
  </si>
  <si>
    <t>信达生物制药（苏州）有限公司</t>
  </si>
  <si>
    <t>方舟信息技术（苏州）有限公司</t>
  </si>
  <si>
    <t>强生（苏州）医疗器材有限公司</t>
  </si>
  <si>
    <t>苏州力特奥维斯保险丝有限公司</t>
  </si>
  <si>
    <t>苏州八岛数码设计有限公司</t>
  </si>
  <si>
    <t>天弘（苏州）财务咨询有限公司</t>
  </si>
  <si>
    <t>苏州工业园区果多软件有限公司</t>
  </si>
  <si>
    <t>诺仕科技（苏州）有限公司</t>
  </si>
  <si>
    <t>高达计算机技术（苏州）有限公司</t>
  </si>
  <si>
    <t>苏州龙的信息系统股份有限公司</t>
  </si>
  <si>
    <t>苏州益新泰格医药科技有限公司</t>
  </si>
  <si>
    <t>苏州丰泽信息技术有限公司</t>
  </si>
  <si>
    <t>松下电器研究开发（苏州）有限公司</t>
  </si>
  <si>
    <t>苏州艺能软件科技有限公司</t>
  </si>
  <si>
    <t>百得（苏州）企业管理有限公司</t>
  </si>
  <si>
    <t>德莱维信息咨询（苏州）有限公司</t>
  </si>
  <si>
    <t>曙光制动器（苏州）有限公司</t>
  </si>
  <si>
    <t>苏州好玩友网络科技有限公司</t>
  </si>
  <si>
    <t>苏州美名软件有限公司</t>
  </si>
  <si>
    <t>大宇宙商业服务（苏州）有限公司</t>
  </si>
  <si>
    <t>苏州汉德创宏生化科技有限公司</t>
  </si>
  <si>
    <t>欧瑞思丹网络技术（苏州）有限公司</t>
  </si>
  <si>
    <t>华信富融（苏州工业园区）软件技术有限公司</t>
  </si>
  <si>
    <t>苏州赛思澜信息技术服务有限公司</t>
  </si>
  <si>
    <t>礼来苏州制药有限公司</t>
  </si>
  <si>
    <t>旺宏微电子（苏州）有限公司</t>
  </si>
  <si>
    <t>快捷半导体（苏州）有限公司</t>
  </si>
  <si>
    <t>网翊（苏州）科技发展有限公司</t>
  </si>
  <si>
    <t>联咏电子科技（苏州）有限公司</t>
  </si>
  <si>
    <t>三星半导体（中国）研究开发有限公司</t>
  </si>
  <si>
    <t>雅富顿化工（苏州）有限公司</t>
  </si>
  <si>
    <t>益进信息服务（苏州）有限公司</t>
  </si>
  <si>
    <t>苏州西门子电器有限公司</t>
  </si>
  <si>
    <t>江苏富士通通信技术有限公司</t>
  </si>
  <si>
    <t>范罗士商业机械（苏州）有限公司</t>
  </si>
  <si>
    <t>吴中</t>
  </si>
  <si>
    <t>苏州药明检测检验有限责任公司</t>
  </si>
  <si>
    <t>苏州药明康德新药开发有限公司</t>
  </si>
  <si>
    <t>苏州紫焰网络科技有限公司</t>
  </si>
  <si>
    <r>
      <rPr>
        <sz val="11"/>
        <color theme="1"/>
        <rFont val="Times New Roman"/>
        <family val="1"/>
      </rPr>
      <t xml:space="preserve">                </t>
    </r>
    <r>
      <rPr>
        <sz val="11"/>
        <color theme="1"/>
        <rFont val="宋体"/>
        <family val="3"/>
        <charset val="134"/>
      </rPr>
      <t xml:space="preserve">申请资金的
</t>
    </r>
    <r>
      <rPr>
        <sz val="11"/>
        <color theme="1"/>
        <rFont val="Times New Roman"/>
        <family val="1"/>
      </rPr>
      <t xml:space="preserve">                </t>
    </r>
    <r>
      <rPr>
        <sz val="11"/>
        <color theme="1"/>
        <rFont val="宋体"/>
        <family val="3"/>
        <charset val="134"/>
      </rPr>
      <t xml:space="preserve">企业需符合
</t>
    </r>
    <r>
      <rPr>
        <sz val="11"/>
        <color theme="1"/>
        <rFont val="Times New Roman"/>
        <family val="1"/>
      </rPr>
      <t xml:space="preserve">                       </t>
    </r>
    <r>
      <rPr>
        <sz val="11"/>
        <color theme="1"/>
        <rFont val="宋体"/>
        <family val="3"/>
        <charset val="134"/>
      </rPr>
      <t>的条件
单位名称</t>
    </r>
  </si>
  <si>
    <r>
      <rPr>
        <sz val="11"/>
        <rFont val="Times New Roman"/>
        <family val="1"/>
      </rPr>
      <t>3</t>
    </r>
    <r>
      <rPr>
        <sz val="11"/>
        <rFont val="宋体"/>
        <family val="3"/>
        <charset val="134"/>
      </rPr>
      <t>、统一社会信用代码证复印件</t>
    </r>
  </si>
  <si>
    <r>
      <rPr>
        <sz val="11"/>
        <rFont val="Times New Roman"/>
        <family val="1"/>
      </rPr>
      <t>4</t>
    </r>
    <r>
      <rPr>
        <sz val="11"/>
        <rFont val="宋体"/>
        <family val="3"/>
        <charset val="134"/>
      </rPr>
      <t>、财政专项资金项目申报信用承诺书（填写完整并签字盖章）</t>
    </r>
  </si>
  <si>
    <r>
      <rPr>
        <sz val="11"/>
        <rFont val="宋体"/>
        <family val="3"/>
        <charset val="134"/>
      </rPr>
      <t>服务外包企业补助</t>
    </r>
    <r>
      <rPr>
        <sz val="11"/>
        <rFont val="Times New Roman"/>
        <family val="1"/>
      </rPr>
      <t>-</t>
    </r>
    <r>
      <rPr>
        <sz val="11"/>
        <rFont val="宋体"/>
        <family val="3"/>
        <charset val="134"/>
      </rPr>
      <t>品牌建设补助</t>
    </r>
  </si>
  <si>
    <t>项目发生额</t>
  </si>
  <si>
    <r>
      <rPr>
        <sz val="11"/>
        <rFont val="宋体"/>
        <family val="3"/>
        <charset val="134"/>
      </rPr>
      <t>服务外包企业补助</t>
    </r>
    <r>
      <rPr>
        <sz val="11"/>
        <rFont val="Times New Roman"/>
        <family val="1"/>
      </rPr>
      <t>-</t>
    </r>
    <r>
      <rPr>
        <sz val="11"/>
        <rFont val="宋体"/>
        <family val="3"/>
        <charset val="134"/>
      </rPr>
      <t>研发创新补助</t>
    </r>
  </si>
  <si>
    <r>
      <rPr>
        <sz val="11"/>
        <rFont val="宋体"/>
        <family val="3"/>
        <charset val="134"/>
      </rPr>
      <t>博世汽车部件（苏州）有限公司</t>
    </r>
  </si>
  <si>
    <r>
      <rPr>
        <sz val="11"/>
        <rFont val="宋体"/>
        <family val="3"/>
        <charset val="134"/>
      </rPr>
      <t>宏智科技（苏州）股份有限公司</t>
    </r>
  </si>
  <si>
    <r>
      <rPr>
        <sz val="11"/>
        <rFont val="宋体"/>
        <family val="3"/>
        <charset val="134"/>
      </rPr>
      <t>天演药业（苏州）有限公司</t>
    </r>
  </si>
  <si>
    <r>
      <rPr>
        <sz val="11"/>
        <rFont val="宋体"/>
        <family val="3"/>
        <charset val="134"/>
      </rPr>
      <t>苏州金唯智生物科技有限公司</t>
    </r>
  </si>
  <si>
    <r>
      <rPr>
        <sz val="11"/>
        <rFont val="宋体"/>
        <family val="3"/>
        <charset val="134"/>
      </rPr>
      <t>苏州晶云药物科技股份有限公司</t>
    </r>
  </si>
  <si>
    <r>
      <rPr>
        <sz val="11"/>
        <rFont val="宋体"/>
        <family val="3"/>
        <charset val="134"/>
      </rPr>
      <t>苏州美诺医药科技有限公司</t>
    </r>
  </si>
  <si>
    <r>
      <rPr>
        <sz val="11"/>
        <rFont val="宋体"/>
        <family val="3"/>
        <charset val="134"/>
      </rPr>
      <t>苏州八岛数码设计有限公司</t>
    </r>
  </si>
  <si>
    <r>
      <rPr>
        <sz val="11"/>
        <rFont val="宋体"/>
        <family val="3"/>
        <charset val="134"/>
      </rPr>
      <t>苏州翔实医药发展有限公司</t>
    </r>
  </si>
  <si>
    <r>
      <rPr>
        <sz val="11"/>
        <rFont val="宋体"/>
        <family val="3"/>
        <charset val="134"/>
      </rPr>
      <t>苏州龙的信息系统股份有限公司</t>
    </r>
  </si>
  <si>
    <r>
      <rPr>
        <sz val="11"/>
        <rFont val="宋体"/>
        <family val="3"/>
        <charset val="134"/>
      </rPr>
      <t>苏州工业园区凌志软件股份有限公司</t>
    </r>
  </si>
  <si>
    <r>
      <rPr>
        <sz val="11"/>
        <rFont val="宋体"/>
        <family val="3"/>
        <charset val="134"/>
      </rPr>
      <t>瑞晟微电子（苏州）有限公司</t>
    </r>
  </si>
  <si>
    <r>
      <rPr>
        <sz val="11"/>
        <rFont val="宋体"/>
        <family val="3"/>
        <charset val="134"/>
      </rPr>
      <t>苏州大宇宙信息创造有限公司</t>
    </r>
  </si>
  <si>
    <r>
      <rPr>
        <sz val="11"/>
        <rFont val="宋体"/>
        <family val="3"/>
        <charset val="134"/>
      </rPr>
      <t>苏州好玩友网络科技有限公司</t>
    </r>
  </si>
  <si>
    <t>苏州蓝石新动力有限公司</t>
  </si>
  <si>
    <r>
      <rPr>
        <sz val="11"/>
        <rFont val="宋体"/>
        <family val="3"/>
        <charset val="134"/>
      </rPr>
      <t>苏州汉德创宏生化科技有限公司</t>
    </r>
  </si>
  <si>
    <r>
      <rPr>
        <sz val="11"/>
        <rFont val="宋体"/>
        <family val="3"/>
        <charset val="134"/>
      </rPr>
      <t>苏州美名软件有限公司</t>
    </r>
  </si>
  <si>
    <r>
      <rPr>
        <sz val="11"/>
        <rFont val="宋体"/>
        <family val="3"/>
        <charset val="134"/>
      </rPr>
      <t>华信富融（苏州工业园区）软件技术有限公司</t>
    </r>
  </si>
  <si>
    <r>
      <rPr>
        <sz val="11"/>
        <rFont val="宋体"/>
        <family val="3"/>
        <charset val="134"/>
      </rPr>
      <t>联宁（苏州）生物制药有限公司</t>
    </r>
  </si>
  <si>
    <r>
      <rPr>
        <sz val="11"/>
        <rFont val="宋体"/>
        <family val="3"/>
        <charset val="134"/>
      </rPr>
      <t>亚杰科技（江苏）有限公司</t>
    </r>
  </si>
  <si>
    <r>
      <rPr>
        <sz val="11"/>
        <rFont val="宋体"/>
        <family val="3"/>
        <charset val="134"/>
      </rPr>
      <t>快捷半导体（苏州）有限公司</t>
    </r>
  </si>
  <si>
    <t>服务外包企业研发创新奖励</t>
  </si>
  <si>
    <t>苏州贝宝信息科技有限公司</t>
  </si>
  <si>
    <r>
      <rPr>
        <b/>
        <sz val="11"/>
        <rFont val="宋体"/>
        <family val="3"/>
        <charset val="134"/>
      </rPr>
      <t>合计</t>
    </r>
  </si>
  <si>
    <r>
      <rPr>
        <sz val="11"/>
        <color theme="1"/>
        <rFont val="Times New Roman"/>
        <family val="1"/>
      </rPr>
      <t xml:space="preserve">                </t>
    </r>
    <r>
      <rPr>
        <sz val="11"/>
        <color theme="1"/>
        <rFont val="宋体"/>
        <family val="3"/>
        <charset val="134"/>
      </rPr>
      <t xml:space="preserve">申请资金的
</t>
    </r>
    <r>
      <rPr>
        <sz val="11"/>
        <color theme="1"/>
        <rFont val="Times New Roman"/>
        <family val="1"/>
      </rPr>
      <t xml:space="preserve">                </t>
    </r>
    <r>
      <rPr>
        <sz val="11"/>
        <color theme="1"/>
        <rFont val="宋体"/>
        <family val="3"/>
        <charset val="134"/>
      </rPr>
      <t xml:space="preserve">企业需符合
</t>
    </r>
    <r>
      <rPr>
        <sz val="11"/>
        <color theme="1"/>
        <rFont val="Times New Roman"/>
        <family val="1"/>
      </rPr>
      <t xml:space="preserve">                        </t>
    </r>
    <r>
      <rPr>
        <sz val="11"/>
        <color theme="1"/>
        <rFont val="宋体"/>
        <family val="3"/>
        <charset val="134"/>
      </rPr>
      <t>的条件
单位名称</t>
    </r>
  </si>
  <si>
    <t>苏州安艾艾迪职业培训中心</t>
  </si>
  <si>
    <t>省级服务外包人才培训奖励（市场化招生培训）</t>
  </si>
  <si>
    <t>—</t>
  </si>
  <si>
    <r>
      <rPr>
        <sz val="11"/>
        <rFont val="宋体"/>
        <family val="3"/>
        <charset val="134"/>
      </rPr>
      <t>庄</t>
    </r>
  </si>
  <si>
    <t>省级服务外包人才培训奖励（校企合作培训）</t>
  </si>
  <si>
    <t>苏州华业检测技术服务有限公司</t>
  </si>
  <si>
    <t>苏州国辰生物科技股份有限公司</t>
  </si>
  <si>
    <t>苏州西山中科药物研究开发有限公司</t>
  </si>
  <si>
    <t>江苏康达检测技术股份有限公司</t>
  </si>
  <si>
    <t>昭衍（苏州）新药研究中心有限公司</t>
  </si>
  <si>
    <t>企业名称</t>
  </si>
  <si>
    <t>合同金额（万美元）</t>
  </si>
  <si>
    <t>合同金额离岸（万美元）</t>
  </si>
  <si>
    <t>执行金额（万美元）</t>
  </si>
  <si>
    <t>执行金额离岸（万美元）</t>
  </si>
  <si>
    <t>执行金额在岸（万美元）</t>
  </si>
  <si>
    <t xml:space="preserve">
中认英泰检测技术有限公司 </t>
  </si>
  <si>
    <t>NGK（苏州）环保陶瓷有限公司</t>
  </si>
  <si>
    <t>TOWA半导体设备（苏州）有限公司</t>
  </si>
  <si>
    <t>万国数据服务有限公司</t>
  </si>
  <si>
    <t>万都底盘部件（苏州）有限公司</t>
  </si>
  <si>
    <t>万都海拉电子（苏州）有限公司</t>
  </si>
  <si>
    <t>三光化成塑胶（苏州）有限公司</t>
  </si>
  <si>
    <t>三好化妆品材料（苏州）有限公司</t>
  </si>
  <si>
    <t>三洋能源（苏州）有限公司</t>
  </si>
  <si>
    <t>三菱化学聚酯膜（苏州）有限公司</t>
  </si>
  <si>
    <t>上海外服苏州人力资源服务有限公司</t>
  </si>
  <si>
    <t>上海荣庆国际储运有限公司昆山分公司</t>
  </si>
  <si>
    <t>上阳（苏州）纸器包装有限公司</t>
  </si>
  <si>
    <t>世硕电子（昆山）有限公司</t>
  </si>
  <si>
    <t>世联电子（苏州）有限公司</t>
  </si>
  <si>
    <t>东又悦（苏州）电子科技材料有限公司</t>
  </si>
  <si>
    <t>东江塑胶制品（苏州）有限公司</t>
  </si>
  <si>
    <t>东泰精密模具（苏州）有限公司</t>
  </si>
  <si>
    <t>东洋精密机械（苏州）有限公司</t>
  </si>
  <si>
    <t>中国太仓外轮代理有限公司</t>
  </si>
  <si>
    <t>中国太仓船务代理有限公司</t>
  </si>
  <si>
    <t>中核苏阀科技实业股份有限公司</t>
  </si>
  <si>
    <t>中移（苏州）软件技术有限公司</t>
  </si>
  <si>
    <t>中美冠科生物技术（太仓）有限公司</t>
  </si>
  <si>
    <t>中达电子零组件（吴江）有限公司</t>
  </si>
  <si>
    <t>中银金融商务（昆山）有限公司</t>
  </si>
  <si>
    <t>丰武光电（苏州）有限公司</t>
  </si>
  <si>
    <t>丰田汽车研发中心（中国）有限公司</t>
  </si>
  <si>
    <t>丹尼动画有限公司</t>
  </si>
  <si>
    <t>丹尼斯克（中国）有限公司</t>
  </si>
  <si>
    <t>久保田信息系统（苏州）有限公司</t>
  </si>
  <si>
    <t>乌斯特技术（苏州）有限公司</t>
  </si>
  <si>
    <t>乐伯索罗数码设计（苏州）有限公司</t>
  </si>
  <si>
    <t>乐辉液晶显示（苏州）有限公司</t>
  </si>
  <si>
    <t>亦臻包装科技（苏州）有限公司</t>
  </si>
  <si>
    <t>亿和精密工业（苏州）有限公司</t>
  </si>
  <si>
    <t>亿诺威波光电技术（苏州）有限公司</t>
  </si>
  <si>
    <t>亿迈通讯连接器（苏州）有限公司</t>
  </si>
  <si>
    <t>仁宝视讯电子（昆山）有限公司</t>
  </si>
  <si>
    <t>伊藤喜（苏州）家具有限公司</t>
  </si>
  <si>
    <t>伊顿（中国）投资有限公司苏州分公司</t>
  </si>
  <si>
    <t>伍兹物料周转用品（苏州）有限公司</t>
  </si>
  <si>
    <t>众达光通科技（苏州）有限公司</t>
  </si>
  <si>
    <t>优尼派特（苏州）物流有限公司</t>
  </si>
  <si>
    <t>优美科汽车催化剂（苏州）有限公司</t>
  </si>
  <si>
    <t>伟亚光电（苏州）有限公司</t>
  </si>
  <si>
    <t>伟特测试系统（苏州）有限公司</t>
  </si>
  <si>
    <t>似鸟（太仓）商贸物流有限公司</t>
  </si>
  <si>
    <t>住友电工（苏州）电子线制品有限公司</t>
  </si>
  <si>
    <t>住友电工（苏州）超效能高分子有限公司</t>
  </si>
  <si>
    <t>住友电工苏州光电子器件有限公司</t>
  </si>
  <si>
    <t>佐竹机械（苏州）有限公司</t>
  </si>
  <si>
    <t>佳能（苏州）系统软件有限公司</t>
  </si>
  <si>
    <t>依卡化学品（苏州）有限公司</t>
  </si>
  <si>
    <t>信息产业电子第十一设计研究院科技工程股份有限公司苏州分公司</t>
  </si>
  <si>
    <t>倍雅电子护理制品（苏州）有限公司</t>
  </si>
  <si>
    <t>健信达恒机械（苏州）有限公司</t>
  </si>
  <si>
    <t>先特计软件（苏州）有限公司</t>
  </si>
  <si>
    <t>光荣电子工业（苏州）有限公司</t>
  </si>
  <si>
    <t>克诺尔车辆设备（苏州）有限公司</t>
  </si>
  <si>
    <t>全球物流（苏州）有限公司</t>
  </si>
  <si>
    <t>兰亭集势（苏州）贸易有限公司</t>
  </si>
  <si>
    <t>冠科生物技术（苏州）有限公司</t>
  </si>
  <si>
    <t>凯博特线缆技术（苏州）有限公司</t>
  </si>
  <si>
    <t>凯捷咨询（昆山）有限公司</t>
  </si>
  <si>
    <t>凯美瑞德（苏州）信息科技股份有限公司</t>
  </si>
  <si>
    <t>凯迪凯普特数据管理（苏州）有限公司</t>
  </si>
  <si>
    <t>凯迪吸尘器（苏州）有限公司</t>
  </si>
  <si>
    <t>凯驰清洁技术（常熟）有限公司</t>
  </si>
  <si>
    <t>创发信息科技（苏州）有限公司</t>
  </si>
  <si>
    <t>创科（苏州）商务咨询有限公司</t>
  </si>
  <si>
    <t>创美工艺（常熟）有限公司</t>
  </si>
  <si>
    <t>创达特（苏州）科技有限责任公司</t>
  </si>
  <si>
    <t>利美加半导体（苏州）有限公司</t>
  </si>
  <si>
    <t>利诚服装集团股份有限公司</t>
  </si>
  <si>
    <t>北京外企德科人力资源服务苏州有限公司</t>
  </si>
  <si>
    <t>千代达电子制造（苏州）有限公司</t>
  </si>
  <si>
    <t>华为数字技术（苏州）有限公司</t>
  </si>
  <si>
    <t>华努迪克（苏州）电子有限公司</t>
  </si>
  <si>
    <t>华格科技（苏州）有限公司</t>
  </si>
  <si>
    <t>华诚沿江国际物流（苏州）有限公司</t>
  </si>
  <si>
    <t>华道信息处理（苏州）有限公司</t>
  </si>
  <si>
    <t>华道数据处理（苏州）有限公司</t>
  </si>
  <si>
    <t>南通明洋船务代理有限公司太仓分公司</t>
  </si>
  <si>
    <t>南野金属材料（苏州）有限公司</t>
  </si>
  <si>
    <t>博世汽车部件（苏州）有限公司</t>
  </si>
  <si>
    <t>博世（中国）投资有限公司苏州分公司</t>
  </si>
  <si>
    <t>博彦信息苏州技术有限公司</t>
  </si>
  <si>
    <t>博瑞生物医药技术（苏州）有限公司</t>
  </si>
  <si>
    <t>博达信息（苏州）有限公司</t>
  </si>
  <si>
    <t>卡乐电子</t>
  </si>
  <si>
    <t>卫材（中国）药业有限公司</t>
  </si>
  <si>
    <t>参天制药（中国）有限公司</t>
  </si>
  <si>
    <t>友达光电（苏州）有限公司</t>
  </si>
  <si>
    <t>双乾网络支付有限公司</t>
  </si>
  <si>
    <t>合世医疗电子（苏州）有限公司</t>
  </si>
  <si>
    <t>合泰医疗电子（苏州）有限公司</t>
  </si>
  <si>
    <t>吉化集团苏州安利化工有限公司</t>
  </si>
  <si>
    <t>吉泰车辆技术（苏州）有限公司</t>
  </si>
  <si>
    <t>吉田建材（苏州）有限公司</t>
  </si>
  <si>
    <t>名硕电脑（苏州）有限公司</t>
  </si>
  <si>
    <t>吴江近岸蛋白质科技有限公司</t>
  </si>
  <si>
    <t>和君纵达数据科技有限公司</t>
  </si>
  <si>
    <t>哈斯曼制冷科技（苏州）有限公司</t>
  </si>
  <si>
    <t>国巨电子（中国）有限公司</t>
  </si>
  <si>
    <t>国药控股苏州康民医药有限公司</t>
  </si>
  <si>
    <t>圣晖系统集成集团股份有限公司</t>
  </si>
  <si>
    <t>均强机械（苏州）有限公司</t>
  </si>
  <si>
    <t>埃斯特朗微导体技术（苏州）有限公司</t>
  </si>
  <si>
    <t>埃斯维机床（苏州）有限公司</t>
  </si>
  <si>
    <t>大加利（太仓）质量技术检测中心有限公司</t>
  </si>
  <si>
    <t>大塚电子（苏州）有限公司</t>
  </si>
  <si>
    <t>大月精工（苏州）精密机械有限公司</t>
  </si>
  <si>
    <t>大福自动搬送设备（苏州）有限公司</t>
  </si>
  <si>
    <t>天可电讯软件服务（昆山）有限公司</t>
  </si>
  <si>
    <t>天禾化学品（苏州）有限公司</t>
  </si>
  <si>
    <t>天纳克汽车工业（苏州）有限公司</t>
  </si>
  <si>
    <t>太仓东港物流管理有限公司</t>
  </si>
  <si>
    <t>太仓中集冷藏物流装备有限公司</t>
  </si>
  <si>
    <t>太仓制药厂研发中心</t>
  </si>
  <si>
    <t>太仓力九和塑胶工业有限公司</t>
  </si>
  <si>
    <t>太仓启航人力资源有限公司</t>
  </si>
  <si>
    <t>太仓天工机械制品有限公司</t>
  </si>
  <si>
    <t>太仓市优尼泰克精密机械有限公司</t>
  </si>
  <si>
    <t>太仓市农药厂有限公司</t>
  </si>
  <si>
    <t>太仓市华伦高分子材料研究所</t>
  </si>
  <si>
    <t>太仓市康辉科技发展有限公司</t>
  </si>
  <si>
    <t>太仓思比科微电子技术有限公司</t>
  </si>
  <si>
    <t>太仓新港物流管理中心有限公司</t>
  </si>
  <si>
    <t>太仓海嘉车辆配件有限公司</t>
  </si>
  <si>
    <t>太仓港临港投资开发有限公司</t>
  </si>
  <si>
    <t>太仓阳鸿石化有限公司</t>
  </si>
  <si>
    <t>太潘科技（苏州）有限公司</t>
  </si>
  <si>
    <t>太阳油墨（苏州）有限公司</t>
  </si>
  <si>
    <t>奇景光电（苏州）有限公司</t>
  </si>
  <si>
    <t>奇耐联合纤维（苏州）有限公司</t>
  </si>
  <si>
    <t>威斯达冷却技术（苏州）有限公司</t>
  </si>
  <si>
    <t>安大略模具机械（苏州）有限公司</t>
  </si>
  <si>
    <t>安普仕（苏州）信息技术服务有限公司</t>
  </si>
  <si>
    <t>安特优发动机工程（苏州）有限公司</t>
  </si>
  <si>
    <t>宝威汽车部件（苏州）有限公司</t>
  </si>
  <si>
    <t>对松堂电子（苏州）有限公司</t>
  </si>
  <si>
    <t>岛津仪器（苏州）有限公司</t>
  </si>
  <si>
    <t>川崎精密机械（苏州）有限公司</t>
  </si>
  <si>
    <t>巴拉斯塑胶（苏州）有限公司</t>
  </si>
  <si>
    <t>布鲁克纳机械技术（苏州）有限公司</t>
  </si>
  <si>
    <t>常熟威怡科技有限公司</t>
  </si>
  <si>
    <t>常熟市维罗软件技术有限公司</t>
  </si>
  <si>
    <t>常熟市翼翔国际货运代理有限公司</t>
  </si>
  <si>
    <t>广惠药业（苏州）有限公司</t>
  </si>
  <si>
    <t>广日物流（昆山）有限公司</t>
  </si>
  <si>
    <t>康硕电子（苏州）有限公司</t>
  </si>
  <si>
    <t>张家港保税区长江国际港务有限公司</t>
  </si>
  <si>
    <t>张家港孚宝仓储有限公司</t>
  </si>
  <si>
    <t>张家港检验认证有限公司</t>
  </si>
  <si>
    <t>张家港特恩驰电缆有限公司</t>
  </si>
  <si>
    <t>微软（中国）有限公司苏州分公司</t>
  </si>
  <si>
    <t>德可半导体（昆山）有限公司</t>
  </si>
  <si>
    <t>德宏电子（苏州）有限公司</t>
  </si>
  <si>
    <t>德莱赛机械（苏州）有限公司</t>
  </si>
  <si>
    <t>思科系统（中国）研发有限公司苏州分公司</t>
  </si>
  <si>
    <t>恩斯克（中国）研究开发有限公司</t>
  </si>
  <si>
    <t>惠氏制药有限公司</t>
  </si>
  <si>
    <t>戴维斯标准（苏州）塑料包装机械有限公司</t>
  </si>
  <si>
    <t>挪度医疗器械（苏州）有限公司</t>
  </si>
  <si>
    <t>新电信息科技（苏州）有限公司</t>
  </si>
  <si>
    <t>日新（常熟）国际物流有限公司</t>
  </si>
  <si>
    <t>日月光半导体（昆山）有限公司</t>
  </si>
  <si>
    <t>日立化成工业（苏州）有限公司研发中心</t>
  </si>
  <si>
    <t>旭达电脑（昆山）有限公司</t>
  </si>
  <si>
    <t>昆山中创软件工程有限责任公司</t>
  </si>
  <si>
    <t>昆山华东信息科技有限公司</t>
  </si>
  <si>
    <t>昆山华东资讯科技有限公司</t>
  </si>
  <si>
    <t>昆山华信软件技术有限公司</t>
  </si>
  <si>
    <t>昆山华泛信息服务有限公司</t>
  </si>
  <si>
    <t>昆山双叶软件科技有限公司</t>
  </si>
  <si>
    <t>昆山塔米机器人有限公司</t>
  </si>
  <si>
    <t>昆山孚高通信息技术有限公司</t>
  </si>
  <si>
    <t>昆山必捷必信息技术有限公司</t>
  </si>
  <si>
    <t>昆山新宁物流有限公司</t>
  </si>
  <si>
    <t>昆山杰迪克电子有限公司</t>
  </si>
  <si>
    <t>昆山柯索信息咨询有限公司</t>
  </si>
  <si>
    <t>昆山浩兴电子科技有限公司</t>
  </si>
  <si>
    <t>昆山瀚海信息科技有限公司</t>
  </si>
  <si>
    <t>昆山爱华机电工程设计院有限公司</t>
  </si>
  <si>
    <t>昆山研达电脑科技有限公司</t>
  </si>
  <si>
    <t>昆山维高生物科技有限公司</t>
  </si>
  <si>
    <t>昆山聯達信息技朮有限公司</t>
  </si>
  <si>
    <t>昆山迪安医学检验实验室有限公司</t>
  </si>
  <si>
    <t>昆山金田木业软件开发有限公司</t>
  </si>
  <si>
    <t>昆山颠峰软件有限公司</t>
  </si>
  <si>
    <t>昆山飞力仓储服务有限公司</t>
  </si>
  <si>
    <t>明基逐鹿软件（苏州）有限公司</t>
  </si>
  <si>
    <t>易程（苏州）智能系统有限公司</t>
  </si>
  <si>
    <t>易程（苏州）电子科技股份有限公司</t>
  </si>
  <si>
    <t>易程（苏州）软件股份有限公司</t>
  </si>
  <si>
    <t>星恒电源（苏州）有限公司</t>
  </si>
  <si>
    <t>普尔思（苏州）无线通讯产品有限公司</t>
  </si>
  <si>
    <t>普德光伏技术（苏州）有限公司</t>
  </si>
  <si>
    <t>普莱斯工业小型驾驶室（苏州）有限公司</t>
  </si>
  <si>
    <t>晶端显示精密电子（苏州）有限公司</t>
  </si>
  <si>
    <t>智原微电子（苏州）有限公司</t>
  </si>
  <si>
    <t>智慧芽信息科技（苏州）有限公司</t>
  </si>
  <si>
    <t>朋友化妆品（苏州）有限公司</t>
  </si>
  <si>
    <t>松下电子材料（苏州）有限公司</t>
  </si>
  <si>
    <t>松下系统网络科技（苏州）有限公司</t>
  </si>
  <si>
    <t>林立精密工业（苏州）有限公司</t>
  </si>
  <si>
    <t>柯莱特信息技术有限公司</t>
  </si>
  <si>
    <t>栗田工业（苏州）水处理有限公司</t>
  </si>
  <si>
    <t>梯梯电子集成制造服务（苏州）有限公司</t>
  </si>
  <si>
    <t>欧瑞康巴尔查斯涂层（苏州）有限公司</t>
  </si>
  <si>
    <t>欧陆分析技术服务（苏州）有限公司</t>
  </si>
  <si>
    <t>毅嘉电子有限公司</t>
  </si>
  <si>
    <t>江苏中融外包服务有限公司</t>
  </si>
  <si>
    <t>江苏仁合中惠工程咨询有限公司</t>
  </si>
  <si>
    <t>江苏保捷锻压有限公司</t>
  </si>
  <si>
    <t>江苏倍通供应链集团有限公司</t>
  </si>
  <si>
    <t>江苏兰之天软件技术有限公司</t>
  </si>
  <si>
    <t>江苏华夏检验股份有限公司</t>
  </si>
  <si>
    <t>江苏华电能创科技有限公司</t>
  </si>
  <si>
    <t>江苏台达物流有限公司</t>
  </si>
  <si>
    <t>江苏君信新华安全科技有限公司</t>
  </si>
  <si>
    <t>江苏固德威电源科技股份有限公司</t>
  </si>
  <si>
    <t>江苏国泰新点软件有限公司</t>
  </si>
  <si>
    <t>江苏大宝赢电商发展有限公司</t>
  </si>
  <si>
    <t>江苏实达迪美数据处理有限公司</t>
  </si>
  <si>
    <t>江苏帝摩斯光电科技有限公司</t>
  </si>
  <si>
    <t>江苏德芳医药科研有限公司</t>
  </si>
  <si>
    <t>江苏扬子江海洋油气装备有限公司</t>
  </si>
  <si>
    <t>江苏振翔车辆装备股份有限公司</t>
  </si>
  <si>
    <t>江苏携银呼叫中心有限公司</t>
  </si>
  <si>
    <t>江苏新宁现代物流股份有限公司</t>
  </si>
  <si>
    <t>江苏新泰克软件有限公司</t>
  </si>
  <si>
    <t>江苏易智供应链管理有限公司</t>
  </si>
  <si>
    <t>江苏智蓝信息科技有限公司</t>
  </si>
  <si>
    <t>江苏永鼎泰富工程有限公司</t>
  </si>
  <si>
    <t>江苏汇通金融数据股份有限公司</t>
  </si>
  <si>
    <t>江苏省沙钢钢铁研究院有限公司</t>
  </si>
  <si>
    <t>江苏美的清洁电器股份有限公司</t>
  </si>
  <si>
    <t>江苏舞之数码动画制作有限公司</t>
  </si>
  <si>
    <t>江苏融政科技服务有限公司</t>
  </si>
  <si>
    <t>江苏远大信息股份有限公司</t>
  </si>
  <si>
    <t>江苏远洋数据有限公司</t>
  </si>
  <si>
    <t>江苏鑫力国际物流有限公司</t>
  </si>
  <si>
    <t>江苏飞力达国际物流股份有限公司</t>
  </si>
  <si>
    <t>泥巴娱乐（苏州）有限公司</t>
  </si>
  <si>
    <t>泰科电子（上海）有限公司苏州分公司</t>
  </si>
  <si>
    <t>海德鲁铝业（苏州）有限公司</t>
  </si>
  <si>
    <t>海隆软件（昆山）有限公司</t>
  </si>
  <si>
    <t>润邦卡哥特科工业有限公司</t>
  </si>
  <si>
    <t>湛新树脂（中国）有限公司</t>
  </si>
  <si>
    <t>爱丽思生活用品（苏州）有限公司</t>
  </si>
  <si>
    <t>爱发科（苏州）技术研究开发有限公司</t>
  </si>
  <si>
    <t>爱尔铃克铃尔汽车部件（中国）有限公司</t>
  </si>
  <si>
    <t>爱思梯安莱通信科技（苏州）有限公司</t>
  </si>
  <si>
    <t>爱渠西来艾颂信息技术（上海）有限公司昆山分公司</t>
  </si>
  <si>
    <t>爱环吴世（苏州）环保股份有限公司</t>
  </si>
  <si>
    <t>特灵空调系统（中国）有限公司</t>
  </si>
  <si>
    <t>特诺尔爱佩斯（苏州）高新塑料有限公司</t>
  </si>
  <si>
    <t>犀思云（苏州）云计算有限公司</t>
  </si>
  <si>
    <t>瑞晟微电子（苏州）有限公司</t>
  </si>
  <si>
    <t>瑞萨集成电路设计（北京）有限公司苏州分公司</t>
  </si>
  <si>
    <t>甲骨文（中国）软件系统有限公司苏州分公司</t>
  </si>
  <si>
    <t>百奇生物科技（苏州）有限公司</t>
  </si>
  <si>
    <t>百望贸宜（苏州）软件有限公司</t>
  </si>
  <si>
    <t>百硕电脑（苏州）有限公司</t>
  </si>
  <si>
    <t>盖勒定量泵（苏州）有限公司</t>
  </si>
  <si>
    <t>盛科网络（苏州）有限公司</t>
  </si>
  <si>
    <t>矽品科技（苏州）有限公司</t>
  </si>
  <si>
    <t>码捷（苏州）科技有限公司（研发中心）</t>
  </si>
  <si>
    <t>神州数码（昆山）供应链投资有限公司</t>
  </si>
  <si>
    <t>神游科技（中国）有限公司</t>
  </si>
  <si>
    <t>福斯赛诺分析仪器（苏州）有限公司</t>
  </si>
  <si>
    <t>科德宝.宝翎无纺布（苏州）有限公司</t>
  </si>
  <si>
    <t>科玛化妆品（苏州）有限公司</t>
  </si>
  <si>
    <t>科锐尔人力资源服务（苏州）有限公司</t>
  </si>
  <si>
    <t>积水中间膜（苏州）有限公司</t>
  </si>
  <si>
    <t>精华电子（苏州）有限公司</t>
  </si>
  <si>
    <t>维度金融外包服务（苏州）有限公司</t>
  </si>
  <si>
    <t>罗技科技（苏州）有限公司</t>
  </si>
  <si>
    <t>罗杰斯材料科技（苏州）有限公司</t>
  </si>
  <si>
    <t>美特科技（苏州）有限公司</t>
  </si>
  <si>
    <t>美视伊汽车镜控（苏州）有限公司</t>
  </si>
  <si>
    <t>翼博商务服务（苏州工业园区）有限公司</t>
  </si>
  <si>
    <t>耐克体育（中国）有限公司</t>
  </si>
  <si>
    <t>联宁（苏州）生物制药有限公司</t>
  </si>
  <si>
    <t>联德精密材料（中国）股份有限公司</t>
  </si>
  <si>
    <t>肖特玻璃科技（苏州）有限公司</t>
  </si>
  <si>
    <t>腾辉电子（苏州）有限公司</t>
  </si>
  <si>
    <t>艾思玛新能源技术（江苏）有限公司</t>
  </si>
  <si>
    <t>艾普斯电源（苏州）有限公司</t>
  </si>
  <si>
    <t>花桥华拓数码科技（昆山）有限公司</t>
  </si>
  <si>
    <t>苏州UL美华认证有限公司</t>
  </si>
  <si>
    <t>苏州三星电子有限公司</t>
  </si>
  <si>
    <t>苏州三颗星精密机械有限公司</t>
  </si>
  <si>
    <t>苏州东南药物研发有限责任公司</t>
  </si>
  <si>
    <t>苏州东菱振动试验仪器有限公司</t>
  </si>
  <si>
    <t>苏州丝路制造技术服务有限公司</t>
  </si>
  <si>
    <t>苏州中兴联精密工业有限公司</t>
  </si>
  <si>
    <t>苏州中化药品工业有限公司</t>
  </si>
  <si>
    <t>苏州乐志软件科技有限公司</t>
  </si>
  <si>
    <t>苏州乐贝网络科技有限公司</t>
  </si>
  <si>
    <t>苏州云奥信息科技有限公司</t>
  </si>
  <si>
    <t>苏州云白环境设备股份有限公司</t>
  </si>
  <si>
    <t>苏州五十铃汽车技术服务有限公司</t>
  </si>
  <si>
    <t>苏州亮保信息咨询有限公司</t>
  </si>
  <si>
    <t>苏州亿歌网络科技有限公司</t>
  </si>
  <si>
    <t>苏州仙峰网络科技有限公司</t>
  </si>
  <si>
    <t>苏州众瑞鑫精密机械科技有限公司</t>
  </si>
  <si>
    <t>苏州众立兴自动化设备有限公司</t>
  </si>
  <si>
    <t>苏州优富纺织品有限公司</t>
  </si>
  <si>
    <t>苏州优科豪马轮胎有限公司</t>
  </si>
  <si>
    <t>苏州住电装有限公司</t>
  </si>
  <si>
    <t>苏州佳世达光电有限公司</t>
  </si>
  <si>
    <t>苏州佳世达电通有限公司</t>
  </si>
  <si>
    <t>苏州佳祺仕信息科技有限公司</t>
  </si>
  <si>
    <t>苏州俄邦工程塑胶有限公司</t>
  </si>
  <si>
    <t>苏州信泰宜合信息技术有限公司</t>
  </si>
  <si>
    <t>苏州倍昊电子科技有限公司</t>
  </si>
  <si>
    <t>苏州光宝微电子科技有限公司</t>
  </si>
  <si>
    <t>苏州兰伯特电子科技有限公司</t>
  </si>
  <si>
    <t>苏州创信国际货运代理有限公司</t>
  </si>
  <si>
    <t>苏州创意云网络科技有限公司</t>
  </si>
  <si>
    <t>苏州创易德电子有限公司</t>
  </si>
  <si>
    <t>苏州勤美达精密机械有限公司</t>
  </si>
  <si>
    <t>苏州华之杰电讯股份有限公司</t>
  </si>
  <si>
    <t>苏州华测安评技术服务有限公司</t>
  </si>
  <si>
    <t>苏州华测生物技术有限公司</t>
  </si>
  <si>
    <t>苏州华诚国际物流有限公司</t>
  </si>
  <si>
    <t>苏州华诺医药有限公司</t>
  </si>
  <si>
    <t>苏州协鑫光伏科技有限公司</t>
  </si>
  <si>
    <t>苏州博远容天信息科技有限公司</t>
  </si>
  <si>
    <t>苏州博飞克分析技术服务有限公司</t>
  </si>
  <si>
    <t>苏州叠纸网络科技股份有限公司</t>
  </si>
  <si>
    <t>苏州同元软控信息技术有限公司</t>
  </si>
  <si>
    <t>苏州和泉电气有限公司</t>
  </si>
  <si>
    <t>苏州善水堂创意设计有限公司</t>
  </si>
  <si>
    <t>苏州固锝电子股份有限公司</t>
  </si>
  <si>
    <t>苏州国科综合数据中心有限公司</t>
  </si>
  <si>
    <t>苏州国芯科技股份有限公司</t>
  </si>
  <si>
    <t>苏州圣美特压铸科技有限公司</t>
  </si>
  <si>
    <t>苏州圣雷动力机械有限公司</t>
  </si>
  <si>
    <t>苏州大方特种车股份有限公司</t>
  </si>
  <si>
    <t>苏州天准科技股份有限公司</t>
  </si>
  <si>
    <t>苏州天孚精密陶瓷有限公司</t>
  </si>
  <si>
    <t>苏州奥塞德精密科技有限公司</t>
  </si>
  <si>
    <t>苏州奥瑞纳软件有限公司</t>
  </si>
  <si>
    <t>苏州安泰变压器有限公司</t>
  </si>
  <si>
    <t>苏州安瑞可信息科技有限公司</t>
  </si>
  <si>
    <t>苏州安软信息科技有限公司</t>
  </si>
  <si>
    <t>苏州宝化炭黑有限公司</t>
  </si>
  <si>
    <t>苏州宝馨科技实业股份有限公司</t>
  </si>
  <si>
    <t>苏州富元标准件有限公司</t>
  </si>
  <si>
    <t>苏州富士胶片映像机器有限公司</t>
  </si>
  <si>
    <t>苏州富强科技有限公司</t>
  </si>
  <si>
    <t>苏州富积电子有限公司</t>
  </si>
  <si>
    <t>苏州尚科宁家科技有限公司</t>
  </si>
  <si>
    <t>苏州山石网络有限公司</t>
  </si>
  <si>
    <t>苏州工业园区乐美馆软件有限公司</t>
  </si>
  <si>
    <t>苏州工业园区咖乐美电器有限公司</t>
  </si>
  <si>
    <t>苏州工业园区铭泽智能科技有限公司</t>
  </si>
  <si>
    <t>苏州巨立电梯有限公司</t>
  </si>
  <si>
    <t>苏州市万豪国际货运代理有限公司</t>
  </si>
  <si>
    <t>苏州市世嘉科技股份有限公司</t>
  </si>
  <si>
    <t>苏州市佩发刺绣工艺品有限公司</t>
  </si>
  <si>
    <t>苏州市合力电缆有限公司</t>
  </si>
  <si>
    <t>苏州市多赢电子科技有限公司</t>
  </si>
  <si>
    <t>苏州市奥杰汽车技术有限公司</t>
  </si>
  <si>
    <t>苏州市宏丰钛业有限公司</t>
  </si>
  <si>
    <t>苏州市宝成实业有限公司</t>
  </si>
  <si>
    <t>苏州市宝玛数控设备有限公司</t>
  </si>
  <si>
    <t>苏州市富尔达科技股份有限公司</t>
  </si>
  <si>
    <t>苏州市晋元紧固件有限公司</t>
  </si>
  <si>
    <t>苏州市杰程人力资源职介有限公司</t>
  </si>
  <si>
    <t>苏州市洁美达电器有限公司</t>
  </si>
  <si>
    <t>苏州市海朋电子商务有限公司</t>
  </si>
  <si>
    <t>苏州市科远软件技术开发有限公司</t>
  </si>
  <si>
    <t>苏州市竹简信息技术有限公司</t>
  </si>
  <si>
    <t>苏州布鲁动漫有限公司</t>
  </si>
  <si>
    <t>苏州幻意堂数字科技有限公司</t>
  </si>
  <si>
    <t>苏州康润医药有限公司</t>
  </si>
  <si>
    <t>苏州康聚生物科技有限公司</t>
  </si>
  <si>
    <t>苏州建沁水处理科技科技有限公司</t>
  </si>
  <si>
    <t>苏州强耀生物科技有限公司</t>
  </si>
  <si>
    <t>苏州得尔达国际物流有限公司</t>
  </si>
  <si>
    <t>苏州德尚捷节能墙体技术有限公司</t>
  </si>
  <si>
    <t>苏州恒星医用材料有限公司</t>
  </si>
  <si>
    <t>苏州恒鼎物流有限公司</t>
  </si>
  <si>
    <t>苏州恩巨网络有限公司</t>
  </si>
  <si>
    <t>苏州戈弗雷清洁电器有限公司</t>
  </si>
  <si>
    <t>苏州技杰软件有限公司</t>
  </si>
  <si>
    <t>苏州抱壹微电子有限公司</t>
  </si>
  <si>
    <t>苏州捷时报关代理有限公司</t>
  </si>
  <si>
    <t>苏州摩比信通智能系统有限公司</t>
  </si>
  <si>
    <t>苏州斯尔特微电子有限公司</t>
  </si>
  <si>
    <t>苏州新净源环保设备工程有限公司</t>
  </si>
  <si>
    <t>苏州新和机械有限公司</t>
  </si>
  <si>
    <t>苏州新城园林发展有限公司</t>
  </si>
  <si>
    <t>苏州新宁公共保税仓储有限公司</t>
  </si>
  <si>
    <t>苏州新宁物流有限公司</t>
  </si>
  <si>
    <t>苏州新祥润精密机械有限公司</t>
  </si>
  <si>
    <t>苏州新蕊微电子有限公司</t>
  </si>
  <si>
    <t>苏州易康萌思电子商务有限公司</t>
  </si>
  <si>
    <t>苏州易维迅信息科技有限公司</t>
  </si>
  <si>
    <t>苏州普蒂德生物医药科技有限公司</t>
  </si>
  <si>
    <t>苏州晶云药物科技股份有限公司</t>
  </si>
  <si>
    <t>苏州智达软件有限公司</t>
  </si>
  <si>
    <t>苏州曼凯系统集成科技有限公司</t>
  </si>
  <si>
    <t>苏州朗拓软件有限公司</t>
  </si>
  <si>
    <t>苏州朗拓锐软件有限公司</t>
  </si>
  <si>
    <t>苏州松下半导体有限公司</t>
  </si>
  <si>
    <t>苏州板硝子电子有限公司</t>
  </si>
  <si>
    <t>苏州欧优普洛技术咨询服务有限公司</t>
  </si>
  <si>
    <t>苏州欧凯医药技术有限公司</t>
  </si>
  <si>
    <t>苏州正业昌智能科技有限公司</t>
  </si>
  <si>
    <t>苏州沙迪克特种设备有限公司</t>
  </si>
  <si>
    <t>苏州泰仕力自动化科技有限公司</t>
  </si>
  <si>
    <t>苏州泽达兴邦医药科技有限公司</t>
  </si>
  <si>
    <t>苏州浙远自动化工程技术有限公司</t>
  </si>
  <si>
    <t>苏州浦江仪表电气有限公司</t>
  </si>
  <si>
    <t>苏州浩辰软件股份有限公司</t>
  </si>
  <si>
    <t>苏州海歌电器科技有限公司</t>
  </si>
  <si>
    <t>苏州海讯通信息科技有限公司</t>
  </si>
  <si>
    <t>苏州润浦环保科技有限公司</t>
  </si>
  <si>
    <t>苏州源成铝制品制造有限公司</t>
  </si>
  <si>
    <t>苏州漫多罗精密机电科技有限公司</t>
  </si>
  <si>
    <t>苏州爱普电器有限公司</t>
  </si>
  <si>
    <t>苏州爱洛克信息技术有限公司</t>
  </si>
  <si>
    <t>苏州爱美津制药有限公司</t>
  </si>
  <si>
    <t>苏州玩友时代科技股份有限公司</t>
  </si>
  <si>
    <t>苏州环盛国际货运代理有限公司</t>
  </si>
  <si>
    <t>苏州现速国际贸易有限公司</t>
  </si>
  <si>
    <t>苏州珂晶达电子有限公司</t>
  </si>
  <si>
    <t>苏州珠城电气有限公司</t>
  </si>
  <si>
    <t>苏州瑞泰信息技术有限公司</t>
  </si>
  <si>
    <t>苏州瑞玛精密工业股份有限公司</t>
  </si>
  <si>
    <t>苏州田口吉富服装检整有限公司</t>
  </si>
  <si>
    <t>苏州电器科学研究院股份有限公司</t>
  </si>
  <si>
    <t>苏州百丰电子有限公司</t>
  </si>
  <si>
    <t>苏州百胜动力机器股份有限公司</t>
  </si>
  <si>
    <t>苏州皮拉密封工业有限公司</t>
  </si>
  <si>
    <t>苏州盈天地资讯科技有限公司</t>
  </si>
  <si>
    <t>苏州盟思软件科技有限公司</t>
  </si>
  <si>
    <t>苏州盱酋汽车科技有限公司</t>
  </si>
  <si>
    <t>苏州睿昕汽车配件有限公司</t>
  </si>
  <si>
    <t>苏州知趣堂文化创意有限公司</t>
  </si>
  <si>
    <t>苏州福田金属有限公司</t>
  </si>
  <si>
    <t>苏州福田高新粉末有限公司</t>
  </si>
  <si>
    <t>苏州科思尼克照明科技有限公司</t>
  </si>
  <si>
    <t>苏州科晴信息科技有限公司</t>
  </si>
  <si>
    <t>苏州科纬讯信息服务有限公司</t>
  </si>
  <si>
    <t>苏州科达科技股份有限公司</t>
  </si>
  <si>
    <t>苏州空压机厂有限公司</t>
  </si>
  <si>
    <t>苏州立新制药有限公司</t>
  </si>
  <si>
    <t>苏州红鲸影视文化传播有限公司</t>
  </si>
  <si>
    <t>苏州纽威阀门股份有限公司</t>
  </si>
  <si>
    <t>苏州纽帕斯检测技术服务有限公司</t>
  </si>
  <si>
    <t>苏州综保通运国际货运代理有限公司</t>
  </si>
  <si>
    <t>苏州绿叶日用品有限公司</t>
  </si>
  <si>
    <t>苏州绿耳节能环保科技有限公司</t>
  </si>
  <si>
    <t>苏州美丽新生活网络科技有限公司</t>
  </si>
  <si>
    <t>苏州美亚视野信息科技有限公司</t>
  </si>
  <si>
    <t>苏州美砚机械科技有限公司</t>
  </si>
  <si>
    <t>苏州美集供应链管理股份有限公司</t>
  </si>
  <si>
    <t>苏州翔实医药发展有限公司</t>
  </si>
  <si>
    <t>苏州聚和网络科技有限公司</t>
  </si>
  <si>
    <t>苏州至正科技有限公司</t>
  </si>
  <si>
    <t>苏州艾福电子通讯有限公司</t>
  </si>
  <si>
    <t>苏州芯动科技有限公司</t>
  </si>
  <si>
    <t>苏州苏媛爱德克机械有限公司</t>
  </si>
  <si>
    <t>苏州苏尔寿泵业有限公司</t>
  </si>
  <si>
    <t>苏州苏尔斯新能源科技有限公司</t>
  </si>
  <si>
    <t>苏州英仕精密机械有限公司</t>
  </si>
  <si>
    <t>苏州英多液晶技术有限公司</t>
  </si>
  <si>
    <t>苏州英格玛服务外包股份有限公司</t>
  </si>
  <si>
    <t>苏州英特科制造外包有限公司</t>
  </si>
  <si>
    <t>苏州荣文库柏光电科技有限公司</t>
  </si>
  <si>
    <t>苏州莱克施德药业有限公司</t>
  </si>
  <si>
    <t>苏州菱富铝业有限公司</t>
  </si>
  <si>
    <t>苏州蓝海彤翔系统科技有限公司</t>
  </si>
  <si>
    <t>苏州蜗牛数字科技股份有限公司</t>
  </si>
  <si>
    <t>苏州蜜斯绣文化创意有限公司</t>
  </si>
  <si>
    <t>苏州西山生物技术有限公司</t>
  </si>
  <si>
    <t>苏州设计研究院股份有限公司</t>
  </si>
  <si>
    <t>苏州诺华制药科技有限公司</t>
  </si>
  <si>
    <t>苏州诺备达机电科技有限公司</t>
  </si>
  <si>
    <t>苏州谋时软件科技有限公司</t>
  </si>
  <si>
    <t>苏州贵妇人刺绣有限公司</t>
  </si>
  <si>
    <t>苏州赤虎鲸软件有限公司</t>
  </si>
  <si>
    <t>苏州达方电子有限公司</t>
  </si>
  <si>
    <t>苏州迈高供应链管理有限公司</t>
  </si>
  <si>
    <t>苏州远东砂轮有限公司</t>
  </si>
  <si>
    <t>苏州迪芬德物联网科技有限公司</t>
  </si>
  <si>
    <t>苏州酷豆物联科技有限公司</t>
  </si>
  <si>
    <t>苏州铭仁智能科技有限公司</t>
  </si>
  <si>
    <t>苏州镇湖刺绣艺术馆有限公司</t>
  </si>
  <si>
    <t>苏州长菱测试技术有限公司</t>
  </si>
  <si>
    <t>苏州闻道网络科技股份有限公司</t>
  </si>
  <si>
    <t>苏州阿而凡节能科技有限公司</t>
  </si>
  <si>
    <t>苏州隆泰信息技术有限公司</t>
  </si>
  <si>
    <t>苏州雅本化学股份有限公司</t>
  </si>
  <si>
    <t>苏州雅泛迪铝业有限公司</t>
  </si>
  <si>
    <t>苏州霍恩电热科技有限公司</t>
  </si>
  <si>
    <t>苏州韶华电子商务有限公司</t>
  </si>
  <si>
    <t>苏州风之力网络科技有限公司</t>
  </si>
  <si>
    <t>苏州飞乐网络科技有限公司</t>
  </si>
  <si>
    <t>苏州飞格立工程塑料有限公司</t>
  </si>
  <si>
    <t>苏州高茂电子科技有限公司</t>
  </si>
  <si>
    <t>苏州高铁新城绿色节能科技有限公司</t>
  </si>
  <si>
    <t>苏州鸿亚韬机电科技有限公司</t>
  </si>
  <si>
    <t>苏州鸿鹰动画有限公司</t>
  </si>
  <si>
    <t>苏州鹏映塑料有限公司</t>
  </si>
  <si>
    <t>苏州麦卡软件有限公司</t>
  </si>
  <si>
    <t>苏桥生物（苏州）有限公司</t>
  </si>
  <si>
    <t>英瑟泰科精密注塑（苏州）有限公司</t>
  </si>
  <si>
    <t>英莱斯信息技术（苏州）有限公司</t>
  </si>
  <si>
    <t>苹果研发（北京）有限公司苏州分公司</t>
  </si>
  <si>
    <t>范罗士办公用品（苏州）有限公司</t>
  </si>
  <si>
    <t>莱克电气绿能科技（苏州）有限公司</t>
  </si>
  <si>
    <t>莱克电气股份有限公司</t>
  </si>
  <si>
    <t>莱普科电子材料（苏州）有限公司</t>
  </si>
  <si>
    <t>蔓莎（苏州）工艺制品有限公司</t>
  </si>
  <si>
    <t>蘇州聚力電機有限公司</t>
  </si>
  <si>
    <t>诺一迈尔（苏州）医学科技有限公司</t>
  </si>
  <si>
    <t>豪雅光电科技（苏州）有限公司</t>
  </si>
  <si>
    <t>豪雅微电子（苏州）有限公司</t>
  </si>
  <si>
    <t>赫伯罗特企业管理服务（苏州）有限公司</t>
  </si>
  <si>
    <t>超威半导体（上海）有限公司苏州工业园区分公司</t>
  </si>
  <si>
    <t>软视软件（苏州）有限公司</t>
  </si>
  <si>
    <t>达涅利冶金设备（中国）有限公司</t>
  </si>
  <si>
    <t>达美分离技术（苏州工业园区）有限公司</t>
  </si>
  <si>
    <t>迪睿合电子材料（苏州）有限公司</t>
  </si>
  <si>
    <t>道氏（苏州）汽车部件有限公司</t>
  </si>
  <si>
    <t>镭亚电子（苏州）有限公司</t>
  </si>
  <si>
    <t>阿特斯阳光电力集团有限公司</t>
  </si>
  <si>
    <t>阿纳克斯（苏州）轨道系统有限公司</t>
  </si>
  <si>
    <t>雄华机械（苏州）有限公司</t>
  </si>
  <si>
    <t>雅马哈电子（苏州）有限公司</t>
  </si>
  <si>
    <t>霍丁格包尔文（苏州）电子测量技术有限公司</t>
  </si>
  <si>
    <t>霍克复合材料（苏州）有限公司</t>
  </si>
  <si>
    <t>青河科技苏州有限公司</t>
  </si>
  <si>
    <t>飞利浦企业服务（苏州）有限公司</t>
  </si>
  <si>
    <t>飞得滤机（苏州）有限公司</t>
  </si>
  <si>
    <t>饰而杰汽车制品（苏州）有限公司</t>
  </si>
  <si>
    <t>骊住卫生洁具（苏州）有限公司</t>
  </si>
  <si>
    <t>魏德米勒电联接（苏州）有限公司</t>
  </si>
  <si>
    <r>
      <rPr>
        <sz val="11"/>
        <color theme="1"/>
        <rFont val="宋体"/>
        <family val="3"/>
        <charset val="134"/>
      </rPr>
      <t>附件</t>
    </r>
    <r>
      <rPr>
        <sz val="11"/>
        <color theme="1"/>
        <rFont val="Times New Roman"/>
        <family val="1"/>
      </rPr>
      <t>2-1</t>
    </r>
    <r>
      <rPr>
        <sz val="11"/>
        <color theme="1"/>
        <rFont val="宋体"/>
        <family val="3"/>
        <charset val="134"/>
      </rPr>
      <t>：</t>
    </r>
  </si>
  <si>
    <t>2020年离岸服务外包业务审核明细表</t>
  </si>
  <si>
    <r>
      <rPr>
        <sz val="11"/>
        <color theme="1"/>
        <rFont val="宋体"/>
        <family val="3"/>
        <charset val="134"/>
      </rPr>
      <t>资金类别：省级服务外包项目</t>
    </r>
  </si>
  <si>
    <r>
      <rPr>
        <sz val="11"/>
        <color theme="1"/>
        <rFont val="宋体"/>
        <family val="3"/>
        <charset val="134"/>
      </rPr>
      <t>支持方向：离岸服务外包业务</t>
    </r>
  </si>
  <si>
    <r>
      <rPr>
        <sz val="11"/>
        <color theme="1"/>
        <rFont val="宋体"/>
        <family val="3"/>
        <charset val="134"/>
      </rPr>
      <t>支持项目：成长型、骨干型、龙头型离岸服务外包业务</t>
    </r>
  </si>
  <si>
    <r>
      <rPr>
        <sz val="11"/>
        <color theme="1"/>
        <rFont val="宋体"/>
        <family val="3"/>
        <charset val="134"/>
      </rPr>
      <t>单位：人民币万元</t>
    </r>
  </si>
  <si>
    <t xml:space="preserve">      申请资金的
      企业需符合
         的条件
单位名称</t>
  </si>
  <si>
    <r>
      <rPr>
        <sz val="11"/>
        <rFont val="Times New Roman"/>
        <family val="1"/>
      </rPr>
      <t>3</t>
    </r>
    <r>
      <rPr>
        <sz val="11"/>
        <rFont val="宋体"/>
        <family val="3"/>
        <charset val="134"/>
      </rPr>
      <t>、苏州市商务发展专项资金申请表（</t>
    </r>
    <r>
      <rPr>
        <sz val="11"/>
        <rFont val="Times New Roman"/>
        <family val="1"/>
      </rPr>
      <t>2020</t>
    </r>
    <r>
      <rPr>
        <sz val="11"/>
        <rFont val="宋体"/>
        <family val="3"/>
        <charset val="134"/>
      </rPr>
      <t>年度）</t>
    </r>
  </si>
  <si>
    <r>
      <rPr>
        <sz val="11"/>
        <rFont val="Times New Roman"/>
        <family val="1"/>
      </rPr>
      <t>4</t>
    </r>
    <r>
      <rPr>
        <sz val="11"/>
        <rFont val="宋体"/>
        <family val="3"/>
        <charset val="134"/>
      </rPr>
      <t>、</t>
    </r>
    <r>
      <rPr>
        <sz val="11"/>
        <rFont val="Times New Roman"/>
        <family val="1"/>
      </rPr>
      <t>2019</t>
    </r>
    <r>
      <rPr>
        <sz val="11"/>
        <rFont val="宋体"/>
        <family val="3"/>
        <charset val="134"/>
      </rPr>
      <t>年度服务外包离岸外包业务收入汇总表（申报附表）</t>
    </r>
  </si>
  <si>
    <r>
      <rPr>
        <sz val="11"/>
        <rFont val="Times New Roman"/>
        <family val="1"/>
      </rPr>
      <t>5</t>
    </r>
    <r>
      <rPr>
        <sz val="11"/>
        <rFont val="宋体"/>
        <family val="3"/>
        <charset val="134"/>
      </rPr>
      <t>、统一社会信用代码证复印件</t>
    </r>
  </si>
  <si>
    <r>
      <rPr>
        <sz val="11"/>
        <rFont val="Times New Roman"/>
        <family val="1"/>
      </rPr>
      <t>6</t>
    </r>
    <r>
      <rPr>
        <sz val="11"/>
        <rFont val="宋体"/>
        <family val="3"/>
        <charset val="134"/>
      </rPr>
      <t>、财政专项资金项目申报信用承诺书（填写完整并签字盖章）</t>
    </r>
  </si>
  <si>
    <r>
      <rPr>
        <sz val="11"/>
        <rFont val="Times New Roman"/>
        <family val="1"/>
      </rPr>
      <t>7</t>
    </r>
    <r>
      <rPr>
        <sz val="11"/>
        <rFont val="宋体"/>
        <family val="3"/>
        <charset val="134"/>
      </rPr>
      <t>、服务外包企业离岸业务补助申请报告（包括企业基本信息及相关业务发展情况）</t>
    </r>
  </si>
  <si>
    <r>
      <rPr>
        <sz val="11"/>
        <rFont val="Times New Roman"/>
        <family val="1"/>
      </rPr>
      <t>8</t>
    </r>
    <r>
      <rPr>
        <sz val="11"/>
        <rFont val="宋体"/>
        <family val="3"/>
        <charset val="134"/>
      </rPr>
      <t>、</t>
    </r>
    <r>
      <rPr>
        <sz val="11"/>
        <rFont val="Times New Roman"/>
        <family val="1"/>
      </rPr>
      <t>2019</t>
    </r>
    <r>
      <rPr>
        <sz val="11"/>
        <rFont val="宋体"/>
        <family val="3"/>
        <charset val="134"/>
      </rPr>
      <t>年与服务外包发包商签订的中长期服务外包合同及其翻译件的复印件</t>
    </r>
  </si>
  <si>
    <r>
      <rPr>
        <sz val="11"/>
        <rFont val="Times New Roman"/>
        <family val="1"/>
      </rPr>
      <t>2019</t>
    </r>
    <r>
      <rPr>
        <sz val="11"/>
        <rFont val="宋体"/>
        <family val="3"/>
        <charset val="134"/>
      </rPr>
      <t>年度服务外包离岸外包业务收入汇总表</t>
    </r>
  </si>
  <si>
    <r>
      <rPr>
        <sz val="11"/>
        <rFont val="Times New Roman"/>
        <family val="1"/>
      </rPr>
      <t>9</t>
    </r>
    <r>
      <rPr>
        <sz val="11"/>
        <rFont val="宋体"/>
        <family val="3"/>
        <charset val="134"/>
      </rPr>
      <t>、</t>
    </r>
    <r>
      <rPr>
        <sz val="11"/>
        <rFont val="Times New Roman"/>
        <family val="1"/>
      </rPr>
      <t>2019</t>
    </r>
    <r>
      <rPr>
        <sz val="11"/>
        <rFont val="宋体"/>
        <family val="3"/>
        <charset val="134"/>
      </rPr>
      <t>年与服务外包业务收入明细清单及证明材料（银行收款凭证、涉外收入申报单，以人民币跨境结算的外包业务收入，须提供相关业务凭证复印件）</t>
    </r>
  </si>
  <si>
    <r>
      <rPr>
        <sz val="11"/>
        <rFont val="Times New Roman"/>
        <family val="1"/>
      </rPr>
      <t>10</t>
    </r>
    <r>
      <rPr>
        <sz val="11"/>
        <rFont val="宋体"/>
        <family val="3"/>
        <charset val="134"/>
      </rPr>
      <t>、</t>
    </r>
    <r>
      <rPr>
        <sz val="11"/>
        <rFont val="Times New Roman"/>
        <family val="1"/>
      </rPr>
      <t>2019</t>
    </r>
    <r>
      <rPr>
        <sz val="11"/>
        <rFont val="宋体"/>
        <family val="3"/>
        <charset val="134"/>
      </rPr>
      <t>年度服务外包离岸执行额截图（在商务部业务系统统一平台</t>
    </r>
    <r>
      <rPr>
        <sz val="11"/>
        <rFont val="Times New Roman"/>
        <family val="1"/>
      </rPr>
      <t>“</t>
    </r>
    <r>
      <rPr>
        <sz val="11"/>
        <rFont val="宋体"/>
        <family val="3"/>
        <charset val="134"/>
      </rPr>
      <t>服务外包信息管理应用</t>
    </r>
    <r>
      <rPr>
        <sz val="11"/>
        <rFont val="Times New Roman"/>
        <family val="1"/>
      </rPr>
      <t>”</t>
    </r>
    <r>
      <rPr>
        <sz val="11"/>
        <rFont val="宋体"/>
        <family val="3"/>
        <charset val="134"/>
      </rPr>
      <t>中统计查询一栏中打印，日期选择为</t>
    </r>
    <r>
      <rPr>
        <sz val="11"/>
        <rFont val="Times New Roman"/>
        <family val="1"/>
      </rPr>
      <t>2019</t>
    </r>
    <r>
      <rPr>
        <sz val="11"/>
        <rFont val="宋体"/>
        <family val="3"/>
        <charset val="134"/>
      </rPr>
      <t>年</t>
    </r>
    <r>
      <rPr>
        <sz val="11"/>
        <rFont val="Times New Roman"/>
        <family val="1"/>
      </rPr>
      <t>1</t>
    </r>
    <r>
      <rPr>
        <sz val="11"/>
        <rFont val="宋体"/>
        <family val="3"/>
        <charset val="134"/>
      </rPr>
      <t>月</t>
    </r>
    <r>
      <rPr>
        <sz val="11"/>
        <rFont val="Times New Roman"/>
        <family val="1"/>
      </rPr>
      <t>1</t>
    </r>
    <r>
      <rPr>
        <sz val="11"/>
        <rFont val="宋体"/>
        <family val="3"/>
        <charset val="134"/>
      </rPr>
      <t>日</t>
    </r>
    <r>
      <rPr>
        <sz val="11"/>
        <rFont val="Times New Roman"/>
        <family val="1"/>
      </rPr>
      <t>-2020</t>
    </r>
    <r>
      <rPr>
        <sz val="11"/>
        <rFont val="宋体"/>
        <family val="3"/>
        <charset val="134"/>
      </rPr>
      <t>年</t>
    </r>
    <r>
      <rPr>
        <sz val="11"/>
        <rFont val="Times New Roman"/>
        <family val="1"/>
      </rPr>
      <t>1</t>
    </r>
    <r>
      <rPr>
        <sz val="11"/>
        <rFont val="宋体"/>
        <family val="3"/>
        <charset val="134"/>
      </rPr>
      <t>月</t>
    </r>
    <r>
      <rPr>
        <sz val="11"/>
        <rFont val="Times New Roman"/>
        <family val="1"/>
      </rPr>
      <t>1</t>
    </r>
    <r>
      <rPr>
        <sz val="11"/>
        <rFont val="宋体"/>
        <family val="3"/>
        <charset val="134"/>
      </rPr>
      <t>日）</t>
    </r>
  </si>
  <si>
    <r>
      <rPr>
        <sz val="11"/>
        <rFont val="宋体"/>
        <family val="3"/>
        <charset val="134"/>
      </rPr>
      <t>截图执行金额</t>
    </r>
    <r>
      <rPr>
        <sz val="11"/>
        <rFont val="Times New Roman"/>
        <family val="1"/>
      </rPr>
      <t>——</t>
    </r>
    <r>
      <rPr>
        <sz val="11"/>
        <rFont val="宋体"/>
        <family val="3"/>
        <charset val="134"/>
      </rPr>
      <t>离岸金额（万美元）</t>
    </r>
  </si>
  <si>
    <r>
      <rPr>
        <sz val="11"/>
        <rFont val="宋体"/>
        <family val="3"/>
        <charset val="134"/>
      </rPr>
      <t>已补资料</t>
    </r>
  </si>
  <si>
    <r>
      <rPr>
        <sz val="11"/>
        <rFont val="宋体"/>
        <family val="3"/>
        <charset val="134"/>
      </rPr>
      <t>问题</t>
    </r>
  </si>
  <si>
    <r>
      <rPr>
        <sz val="11"/>
        <rFont val="宋体"/>
        <family val="3"/>
        <charset val="134"/>
      </rPr>
      <t>成长型</t>
    </r>
  </si>
  <si>
    <r>
      <rPr>
        <sz val="11"/>
        <rFont val="Times New Roman"/>
        <family val="1"/>
      </rPr>
      <t>2019</t>
    </r>
    <r>
      <rPr>
        <sz val="11"/>
        <rFont val="宋体"/>
        <family val="3"/>
        <charset val="134"/>
      </rPr>
      <t>年度商务局服务外包离岸执行额系统数据</t>
    </r>
    <r>
      <rPr>
        <sz val="11"/>
        <rFont val="Times New Roman"/>
        <family val="1"/>
      </rPr>
      <t>313.97</t>
    </r>
    <r>
      <rPr>
        <sz val="11"/>
        <rFont val="宋体"/>
        <family val="3"/>
        <charset val="134"/>
      </rPr>
      <t>万美元，较</t>
    </r>
    <r>
      <rPr>
        <sz val="11"/>
        <rFont val="Times New Roman"/>
        <family val="1"/>
      </rPr>
      <t>2019</t>
    </r>
    <r>
      <rPr>
        <sz val="11"/>
        <rFont val="宋体"/>
        <family val="3"/>
        <charset val="134"/>
      </rPr>
      <t>年离岸服务外包收入申报额</t>
    </r>
    <r>
      <rPr>
        <sz val="11"/>
        <rFont val="Times New Roman"/>
        <family val="1"/>
      </rPr>
      <t>355</t>
    </r>
    <r>
      <rPr>
        <sz val="11"/>
        <rFont val="宋体"/>
        <family val="3"/>
        <charset val="134"/>
      </rPr>
      <t>万美元少</t>
    </r>
    <r>
      <rPr>
        <sz val="11"/>
        <rFont val="Times New Roman"/>
        <family val="1"/>
      </rPr>
      <t>41.03</t>
    </r>
    <r>
      <rPr>
        <sz val="11"/>
        <rFont val="宋体"/>
        <family val="3"/>
        <charset val="134"/>
      </rPr>
      <t>万美元，差额核减；另外，提供的涉外收入申报单及银行回单中</t>
    </r>
    <r>
      <rPr>
        <sz val="11"/>
        <rFont val="Times New Roman"/>
        <family val="1"/>
      </rPr>
      <t>26.83</t>
    </r>
    <r>
      <rPr>
        <sz val="11"/>
        <rFont val="宋体"/>
        <family val="3"/>
        <charset val="134"/>
      </rPr>
      <t>万美元日期为</t>
    </r>
    <r>
      <rPr>
        <sz val="11"/>
        <rFont val="Times New Roman"/>
        <family val="1"/>
      </rPr>
      <t>2020</t>
    </r>
    <r>
      <rPr>
        <sz val="11"/>
        <rFont val="宋体"/>
        <family val="3"/>
        <charset val="134"/>
      </rPr>
      <t>年</t>
    </r>
    <r>
      <rPr>
        <sz val="11"/>
        <rFont val="Times New Roman"/>
        <family val="1"/>
      </rPr>
      <t>1</t>
    </r>
    <r>
      <rPr>
        <sz val="11"/>
        <rFont val="宋体"/>
        <family val="3"/>
        <charset val="134"/>
      </rPr>
      <t>月，核减；核减后不影响申报奖励金额。</t>
    </r>
  </si>
  <si>
    <r>
      <rPr>
        <sz val="11"/>
        <rFont val="Times New Roman"/>
        <family val="1"/>
      </rPr>
      <t>1</t>
    </r>
    <r>
      <rPr>
        <sz val="11"/>
        <rFont val="宋体"/>
        <family val="3"/>
        <charset val="134"/>
      </rPr>
      <t>、</t>
    </r>
    <r>
      <rPr>
        <sz val="11"/>
        <rFont val="Times New Roman"/>
        <family val="1"/>
      </rPr>
      <t>2018</t>
    </r>
    <r>
      <rPr>
        <sz val="11"/>
        <rFont val="宋体"/>
        <family val="3"/>
        <charset val="134"/>
      </rPr>
      <t>年度、</t>
    </r>
    <r>
      <rPr>
        <sz val="11"/>
        <rFont val="Times New Roman"/>
        <family val="1"/>
      </rPr>
      <t>2019</t>
    </r>
    <r>
      <rPr>
        <sz val="11"/>
        <rFont val="宋体"/>
        <family val="3"/>
        <charset val="134"/>
      </rPr>
      <t xml:space="preserve">年度企业审计报告为原件，未加盖申报企业公章；
</t>
    </r>
    <r>
      <rPr>
        <sz val="11"/>
        <rFont val="Times New Roman"/>
        <family val="1"/>
      </rPr>
      <t>2</t>
    </r>
    <r>
      <rPr>
        <sz val="11"/>
        <rFont val="宋体"/>
        <family val="3"/>
        <charset val="134"/>
      </rPr>
      <t>、</t>
    </r>
  </si>
  <si>
    <r>
      <rPr>
        <sz val="11"/>
        <rFont val="宋体"/>
        <family val="3"/>
        <charset val="134"/>
      </rPr>
      <t>姚</t>
    </r>
  </si>
  <si>
    <r>
      <rPr>
        <sz val="11"/>
        <rFont val="宋体"/>
        <family val="3"/>
        <charset val="134"/>
      </rPr>
      <t>财政专项资金项目申报信用承诺书中应逐字抄写的内容为直接打印，奖励金额全额核减。</t>
    </r>
    <r>
      <rPr>
        <sz val="11"/>
        <color rgb="FF00B0F0"/>
        <rFont val="宋体"/>
        <family val="3"/>
        <charset val="134"/>
      </rPr>
      <t>（已重新提供）</t>
    </r>
  </si>
  <si>
    <r>
      <rPr>
        <sz val="11"/>
        <rFont val="Times New Roman"/>
        <family val="1"/>
      </rPr>
      <t>1</t>
    </r>
    <r>
      <rPr>
        <sz val="11"/>
        <rFont val="宋体"/>
        <family val="3"/>
        <charset val="134"/>
      </rPr>
      <t>、</t>
    </r>
    <r>
      <rPr>
        <sz val="11"/>
        <rFont val="Times New Roman"/>
        <family val="1"/>
      </rPr>
      <t>2018</t>
    </r>
    <r>
      <rPr>
        <sz val="11"/>
        <rFont val="宋体"/>
        <family val="3"/>
        <charset val="134"/>
      </rPr>
      <t>年度、</t>
    </r>
    <r>
      <rPr>
        <sz val="11"/>
        <rFont val="Times New Roman"/>
        <family val="1"/>
      </rPr>
      <t>2019</t>
    </r>
    <r>
      <rPr>
        <sz val="11"/>
        <rFont val="宋体"/>
        <family val="3"/>
        <charset val="134"/>
      </rPr>
      <t xml:space="preserve">年度企业审计报告为原件，未加盖申报企业公章；
</t>
    </r>
    <r>
      <rPr>
        <sz val="11"/>
        <rFont val="Times New Roman"/>
        <family val="1"/>
      </rPr>
      <t>2</t>
    </r>
    <r>
      <rPr>
        <sz val="11"/>
        <rFont val="宋体"/>
        <family val="3"/>
        <charset val="134"/>
      </rPr>
      <t>、</t>
    </r>
    <r>
      <rPr>
        <sz val="11"/>
        <rFont val="Times New Roman"/>
        <family val="1"/>
      </rPr>
      <t>2019</t>
    </r>
    <r>
      <rPr>
        <sz val="11"/>
        <rFont val="宋体"/>
        <family val="3"/>
        <charset val="134"/>
      </rPr>
      <t>年度商务局服务外包离岸执行额系统数据</t>
    </r>
    <r>
      <rPr>
        <sz val="11"/>
        <rFont val="Times New Roman"/>
        <family val="1"/>
      </rPr>
      <t>230.47</t>
    </r>
    <r>
      <rPr>
        <sz val="11"/>
        <rFont val="宋体"/>
        <family val="3"/>
        <charset val="134"/>
      </rPr>
      <t>万美元，较</t>
    </r>
    <r>
      <rPr>
        <sz val="11"/>
        <rFont val="Times New Roman"/>
        <family val="1"/>
      </rPr>
      <t>2019</t>
    </r>
    <r>
      <rPr>
        <sz val="11"/>
        <rFont val="宋体"/>
        <family val="3"/>
        <charset val="134"/>
      </rPr>
      <t>年离岸服务外包收入申报额</t>
    </r>
    <r>
      <rPr>
        <sz val="11"/>
        <rFont val="Times New Roman"/>
        <family val="1"/>
      </rPr>
      <t>290.25</t>
    </r>
    <r>
      <rPr>
        <sz val="11"/>
        <rFont val="宋体"/>
        <family val="3"/>
        <charset val="134"/>
      </rPr>
      <t>万美元少</t>
    </r>
    <r>
      <rPr>
        <sz val="11"/>
        <rFont val="Times New Roman"/>
        <family val="1"/>
      </rPr>
      <t>59.78</t>
    </r>
    <r>
      <rPr>
        <sz val="11"/>
        <rFont val="宋体"/>
        <family val="3"/>
        <charset val="134"/>
      </rPr>
      <t>万美元，差额核减，核减后不影响申报奖励金额。</t>
    </r>
  </si>
  <si>
    <r>
      <rPr>
        <sz val="11"/>
        <rFont val="Times New Roman"/>
        <family val="1"/>
      </rPr>
      <t xml:space="preserve">
2</t>
    </r>
    <r>
      <rPr>
        <sz val="11"/>
        <rFont val="宋体"/>
        <family val="3"/>
        <charset val="134"/>
      </rPr>
      <t>、</t>
    </r>
    <r>
      <rPr>
        <sz val="11"/>
        <rFont val="Times New Roman"/>
        <family val="1"/>
      </rPr>
      <t>2019</t>
    </r>
    <r>
      <rPr>
        <sz val="11"/>
        <rFont val="宋体"/>
        <family val="3"/>
        <charset val="134"/>
      </rPr>
      <t>年度服务外包离岸执行额截图不规范（截图为明细表，无法看出查询期间）；（已提供截图：离岸执行金额</t>
    </r>
    <r>
      <rPr>
        <sz val="11"/>
        <rFont val="Times New Roman"/>
        <family val="1"/>
      </rPr>
      <t>230.466</t>
    </r>
    <r>
      <rPr>
        <sz val="11"/>
        <rFont val="宋体"/>
        <family val="3"/>
        <charset val="134"/>
      </rPr>
      <t>万美元，情况说明：有笔收入进账日期为</t>
    </r>
    <r>
      <rPr>
        <sz val="11"/>
        <rFont val="Times New Roman"/>
        <family val="1"/>
      </rPr>
      <t>2019</t>
    </r>
    <r>
      <rPr>
        <sz val="11"/>
        <rFont val="宋体"/>
        <family val="3"/>
        <charset val="134"/>
      </rPr>
      <t>年</t>
    </r>
    <r>
      <rPr>
        <sz val="11"/>
        <rFont val="Times New Roman"/>
        <family val="1"/>
      </rPr>
      <t>12</t>
    </r>
    <r>
      <rPr>
        <sz val="11"/>
        <rFont val="宋体"/>
        <family val="3"/>
        <charset val="134"/>
      </rPr>
      <t>月</t>
    </r>
    <r>
      <rPr>
        <sz val="11"/>
        <rFont val="Times New Roman"/>
        <family val="1"/>
      </rPr>
      <t>30</t>
    </r>
    <r>
      <rPr>
        <sz val="11"/>
        <rFont val="宋体"/>
        <family val="3"/>
        <charset val="134"/>
      </rPr>
      <t>日，系统为下月填报不在截图中）</t>
    </r>
  </si>
  <si>
    <r>
      <rPr>
        <sz val="11"/>
        <rFont val="宋体"/>
        <family val="3"/>
        <charset val="134"/>
      </rPr>
      <t>天弘（苏州）财务咨询有限公司</t>
    </r>
  </si>
  <si>
    <r>
      <rPr>
        <sz val="11"/>
        <rFont val="Times New Roman"/>
        <family val="1"/>
      </rPr>
      <t>2019</t>
    </r>
    <r>
      <rPr>
        <sz val="11"/>
        <rFont val="宋体"/>
        <family val="3"/>
        <charset val="134"/>
      </rPr>
      <t>年度商务局服务外包离岸执行额系统数据</t>
    </r>
    <r>
      <rPr>
        <sz val="11"/>
        <rFont val="Times New Roman"/>
        <family val="1"/>
      </rPr>
      <t>1260</t>
    </r>
    <r>
      <rPr>
        <sz val="11"/>
        <rFont val="宋体"/>
        <family val="3"/>
        <charset val="134"/>
      </rPr>
      <t>万美元，较</t>
    </r>
    <r>
      <rPr>
        <sz val="11"/>
        <rFont val="Times New Roman"/>
        <family val="1"/>
      </rPr>
      <t>2019</t>
    </r>
    <r>
      <rPr>
        <sz val="11"/>
        <rFont val="宋体"/>
        <family val="3"/>
        <charset val="134"/>
      </rPr>
      <t>年离岸服务外包收入申报额</t>
    </r>
    <r>
      <rPr>
        <sz val="11"/>
        <rFont val="Times New Roman"/>
        <family val="1"/>
      </rPr>
      <t>1310</t>
    </r>
    <r>
      <rPr>
        <sz val="11"/>
        <rFont val="宋体"/>
        <family val="3"/>
        <charset val="134"/>
      </rPr>
      <t>万美元少</t>
    </r>
    <r>
      <rPr>
        <sz val="11"/>
        <rFont val="Times New Roman"/>
        <family val="1"/>
      </rPr>
      <t>50</t>
    </r>
    <r>
      <rPr>
        <sz val="11"/>
        <rFont val="宋体"/>
        <family val="3"/>
        <charset val="134"/>
      </rPr>
      <t>万美元，差额核减，核减后不影响申报奖励金额。</t>
    </r>
  </si>
  <si>
    <r>
      <rPr>
        <sz val="11"/>
        <rFont val="Times New Roman"/>
        <family val="1"/>
      </rPr>
      <t>2</t>
    </r>
    <r>
      <rPr>
        <sz val="11"/>
        <rFont val="宋体"/>
        <family val="3"/>
        <charset val="134"/>
      </rPr>
      <t>、</t>
    </r>
    <r>
      <rPr>
        <sz val="11"/>
        <rFont val="Times New Roman"/>
        <family val="1"/>
      </rPr>
      <t>2019</t>
    </r>
    <r>
      <rPr>
        <sz val="11"/>
        <rFont val="宋体"/>
        <family val="3"/>
        <charset val="134"/>
      </rPr>
      <t>年度服务外包离岸执行额截图不全（看不到执行金额的离岸金额）；</t>
    </r>
    <r>
      <rPr>
        <sz val="11"/>
        <color rgb="FF00B0F0"/>
        <rFont val="宋体"/>
        <family val="3"/>
        <charset val="134"/>
      </rPr>
      <t>（已重新提供）</t>
    </r>
    <r>
      <rPr>
        <sz val="11"/>
        <rFont val="Times New Roman"/>
        <family val="1"/>
      </rPr>
      <t xml:space="preserve">
4</t>
    </r>
    <r>
      <rPr>
        <sz val="11"/>
        <rFont val="宋体"/>
        <family val="3"/>
        <charset val="134"/>
      </rPr>
      <t>、未提供统一社会信用代码证复印件，全额核减。</t>
    </r>
    <r>
      <rPr>
        <sz val="11"/>
        <color rgb="FF00B0F0"/>
        <rFont val="宋体"/>
        <family val="3"/>
        <charset val="134"/>
      </rPr>
      <t>（已重新提供）</t>
    </r>
  </si>
  <si>
    <r>
      <rPr>
        <sz val="11"/>
        <rFont val="宋体"/>
        <family val="3"/>
        <charset val="134"/>
      </rPr>
      <t>百得（苏州）精密制造有限公司</t>
    </r>
  </si>
  <si>
    <t>X</t>
  </si>
  <si>
    <r>
      <rPr>
        <sz val="11"/>
        <color rgb="FFFF0000"/>
        <rFont val="Times New Roman"/>
        <family val="1"/>
      </rPr>
      <t>2018</t>
    </r>
    <r>
      <rPr>
        <sz val="11"/>
        <color rgb="FFFF0000"/>
        <rFont val="宋体"/>
        <family val="3"/>
        <charset val="134"/>
      </rPr>
      <t>年度、</t>
    </r>
    <r>
      <rPr>
        <sz val="11"/>
        <color rgb="FFFF0000"/>
        <rFont val="Times New Roman"/>
        <family val="1"/>
      </rPr>
      <t>2019</t>
    </r>
    <r>
      <rPr>
        <sz val="11"/>
        <color rgb="FFFF0000"/>
        <rFont val="宋体"/>
        <family val="3"/>
        <charset val="134"/>
      </rPr>
      <t>年度企业审计报告为复印件，未加盖会计师事务所公章，全额核减</t>
    </r>
    <r>
      <rPr>
        <sz val="11"/>
        <color rgb="FFFF0000"/>
        <rFont val="Times New Roman"/>
        <family val="1"/>
      </rPr>
      <t>——</t>
    </r>
    <r>
      <rPr>
        <sz val="11"/>
        <color rgb="FFFF0000"/>
        <rFont val="宋体"/>
        <family val="3"/>
        <charset val="134"/>
      </rPr>
      <t>已补原件</t>
    </r>
  </si>
  <si>
    <r>
      <rPr>
        <sz val="11"/>
        <rFont val="宋体"/>
        <family val="3"/>
        <charset val="134"/>
      </rPr>
      <t>其中</t>
    </r>
    <r>
      <rPr>
        <sz val="11"/>
        <rFont val="Times New Roman"/>
        <family val="1"/>
      </rPr>
      <t>58.47</t>
    </r>
    <r>
      <rPr>
        <sz val="11"/>
        <rFont val="宋体"/>
        <family val="3"/>
        <charset val="134"/>
      </rPr>
      <t>万美元涉外收入申报日期为</t>
    </r>
    <r>
      <rPr>
        <sz val="11"/>
        <rFont val="Times New Roman"/>
        <family val="1"/>
      </rPr>
      <t>2020</t>
    </r>
    <r>
      <rPr>
        <sz val="11"/>
        <rFont val="宋体"/>
        <family val="3"/>
        <charset val="134"/>
      </rPr>
      <t>年</t>
    </r>
    <r>
      <rPr>
        <sz val="11"/>
        <rFont val="Times New Roman"/>
        <family val="1"/>
      </rPr>
      <t>1</t>
    </r>
    <r>
      <rPr>
        <sz val="11"/>
        <rFont val="宋体"/>
        <family val="3"/>
        <charset val="134"/>
      </rPr>
      <t>月</t>
    </r>
    <r>
      <rPr>
        <sz val="11"/>
        <rFont val="Times New Roman"/>
        <family val="1"/>
      </rPr>
      <t>2</t>
    </r>
    <r>
      <rPr>
        <sz val="11"/>
        <rFont val="宋体"/>
        <family val="3"/>
        <charset val="134"/>
      </rPr>
      <t>日，银行回单收款日期为</t>
    </r>
    <r>
      <rPr>
        <sz val="11"/>
        <rFont val="Times New Roman"/>
        <family val="1"/>
      </rPr>
      <t>2019</t>
    </r>
    <r>
      <rPr>
        <sz val="11"/>
        <rFont val="宋体"/>
        <family val="3"/>
        <charset val="134"/>
      </rPr>
      <t>年</t>
    </r>
    <r>
      <rPr>
        <sz val="11"/>
        <rFont val="Times New Roman"/>
        <family val="1"/>
      </rPr>
      <t>12</t>
    </r>
    <r>
      <rPr>
        <sz val="11"/>
        <rFont val="宋体"/>
        <family val="3"/>
        <charset val="134"/>
      </rPr>
      <t>月</t>
    </r>
    <r>
      <rPr>
        <sz val="11"/>
        <rFont val="Times New Roman"/>
        <family val="1"/>
      </rPr>
      <t>25</t>
    </r>
    <r>
      <rPr>
        <sz val="11"/>
        <rFont val="宋体"/>
        <family val="3"/>
        <charset val="134"/>
      </rPr>
      <t>日及</t>
    </r>
    <r>
      <rPr>
        <sz val="11"/>
        <rFont val="Times New Roman"/>
        <family val="1"/>
      </rPr>
      <t>2019</t>
    </r>
    <r>
      <rPr>
        <sz val="11"/>
        <rFont val="宋体"/>
        <family val="3"/>
        <charset val="134"/>
      </rPr>
      <t>年</t>
    </r>
    <r>
      <rPr>
        <sz val="11"/>
        <rFont val="Times New Roman"/>
        <family val="1"/>
      </rPr>
      <t>12</t>
    </r>
    <r>
      <rPr>
        <sz val="11"/>
        <rFont val="宋体"/>
        <family val="3"/>
        <charset val="134"/>
      </rPr>
      <t>月</t>
    </r>
    <r>
      <rPr>
        <sz val="11"/>
        <rFont val="Times New Roman"/>
        <family val="1"/>
      </rPr>
      <t>31</t>
    </r>
    <r>
      <rPr>
        <sz val="11"/>
        <rFont val="宋体"/>
        <family val="3"/>
        <charset val="134"/>
      </rPr>
      <t>日，扣除该部分离岸服务外包收入执行金额不影响企业申报奖励金额。</t>
    </r>
  </si>
  <si>
    <r>
      <rPr>
        <sz val="11"/>
        <rFont val="宋体"/>
        <family val="3"/>
        <charset val="134"/>
      </rPr>
      <t>参天制药（中国）有限公司</t>
    </r>
  </si>
  <si>
    <r>
      <rPr>
        <sz val="11"/>
        <rFont val="Times New Roman"/>
        <family val="1"/>
      </rPr>
      <t>1</t>
    </r>
    <r>
      <rPr>
        <sz val="11"/>
        <rFont val="宋体"/>
        <family val="3"/>
        <charset val="134"/>
      </rPr>
      <t>、</t>
    </r>
    <r>
      <rPr>
        <sz val="11"/>
        <rFont val="Times New Roman"/>
        <family val="1"/>
      </rPr>
      <t>2018</t>
    </r>
    <r>
      <rPr>
        <sz val="11"/>
        <rFont val="宋体"/>
        <family val="3"/>
        <charset val="134"/>
      </rPr>
      <t>年度审计报告提供的复印件已加盖事务所公章，</t>
    </r>
    <r>
      <rPr>
        <sz val="11"/>
        <rFont val="Times New Roman"/>
        <family val="1"/>
      </rPr>
      <t>2019</t>
    </r>
    <r>
      <rPr>
        <sz val="11"/>
        <rFont val="宋体"/>
        <family val="3"/>
        <charset val="134"/>
      </rPr>
      <t>年度审计报告提供的为原件，均未加盖申报企业公章；</t>
    </r>
    <r>
      <rPr>
        <sz val="11"/>
        <color rgb="FF00B0F0"/>
        <rFont val="宋体"/>
        <family val="3"/>
        <charset val="134"/>
      </rPr>
      <t>（企业公章已补）</t>
    </r>
    <r>
      <rPr>
        <sz val="11"/>
        <rFont val="Times New Roman"/>
        <family val="1"/>
      </rPr>
      <t xml:space="preserve">
2</t>
    </r>
    <r>
      <rPr>
        <sz val="11"/>
        <rFont val="宋体"/>
        <family val="3"/>
        <charset val="134"/>
      </rPr>
      <t>、实际以人民币结算，合同未见约定以人民币支付，未提供相关业务凭证复印件；（已补人民币结算说明、发票）</t>
    </r>
  </si>
  <si>
    <r>
      <rPr>
        <sz val="11"/>
        <rFont val="宋体"/>
        <family val="3"/>
        <charset val="134"/>
      </rPr>
      <t>人民币</t>
    </r>
  </si>
  <si>
    <r>
      <rPr>
        <sz val="11"/>
        <rFont val="宋体"/>
        <family val="3"/>
        <charset val="134"/>
      </rPr>
      <t>合同未约定以人民币付款</t>
    </r>
  </si>
  <si>
    <r>
      <rPr>
        <sz val="11"/>
        <rFont val="宋体"/>
        <family val="3"/>
        <charset val="134"/>
      </rPr>
      <t>欧瑞思丹网络技术（苏州）有限公司</t>
    </r>
  </si>
  <si>
    <r>
      <rPr>
        <sz val="11"/>
        <rFont val="Times New Roman"/>
        <family val="1"/>
      </rPr>
      <t>2019</t>
    </r>
    <r>
      <rPr>
        <sz val="11"/>
        <rFont val="宋体"/>
        <family val="3"/>
        <charset val="134"/>
      </rPr>
      <t>年度商务局服务外包离岸执行额系统数据</t>
    </r>
    <r>
      <rPr>
        <sz val="11"/>
        <rFont val="Times New Roman"/>
        <family val="1"/>
      </rPr>
      <t>272.80</t>
    </r>
    <r>
      <rPr>
        <sz val="11"/>
        <rFont val="宋体"/>
        <family val="3"/>
        <charset val="134"/>
      </rPr>
      <t>万美元，较</t>
    </r>
    <r>
      <rPr>
        <sz val="11"/>
        <rFont val="Times New Roman"/>
        <family val="1"/>
      </rPr>
      <t>2019</t>
    </r>
    <r>
      <rPr>
        <sz val="11"/>
        <rFont val="宋体"/>
        <family val="3"/>
        <charset val="134"/>
      </rPr>
      <t>年离岸服务外包收入申报额</t>
    </r>
    <r>
      <rPr>
        <sz val="11"/>
        <rFont val="Times New Roman"/>
        <family val="1"/>
      </rPr>
      <t>311.30</t>
    </r>
    <r>
      <rPr>
        <sz val="11"/>
        <rFont val="宋体"/>
        <family val="3"/>
        <charset val="134"/>
      </rPr>
      <t>万美元少</t>
    </r>
    <r>
      <rPr>
        <sz val="11"/>
        <rFont val="Times New Roman"/>
        <family val="1"/>
      </rPr>
      <t>38.50</t>
    </r>
    <r>
      <rPr>
        <sz val="11"/>
        <rFont val="宋体"/>
        <family val="3"/>
        <charset val="134"/>
      </rPr>
      <t>万美元，差额核减，核减后不影响申报奖励金额。</t>
    </r>
  </si>
  <si>
    <r>
      <rPr>
        <sz val="11"/>
        <rFont val="宋体"/>
        <family val="3"/>
        <charset val="134"/>
      </rPr>
      <t>提供的涉外收入申报表为银行的涉外收入申报表。</t>
    </r>
  </si>
  <si>
    <r>
      <rPr>
        <sz val="11"/>
        <rFont val="宋体"/>
        <family val="3"/>
        <charset val="134"/>
      </rPr>
      <t>未见统一社会信用代码证复印件，全额核减。</t>
    </r>
    <r>
      <rPr>
        <sz val="11"/>
        <color rgb="FF00B0F0"/>
        <rFont val="宋体"/>
        <family val="3"/>
        <charset val="134"/>
      </rPr>
      <t>（已重新提供）</t>
    </r>
  </si>
  <si>
    <r>
      <rPr>
        <sz val="11"/>
        <rFont val="宋体"/>
        <family val="3"/>
        <charset val="134"/>
      </rPr>
      <t>大宇宙商业服务（苏州）有限公司</t>
    </r>
  </si>
  <si>
    <r>
      <rPr>
        <sz val="11"/>
        <rFont val="宋体"/>
        <family val="3"/>
        <charset val="134"/>
      </rPr>
      <t>其中</t>
    </r>
    <r>
      <rPr>
        <sz val="11"/>
        <rFont val="Times New Roman"/>
        <family val="1"/>
      </rPr>
      <t>20.89</t>
    </r>
    <r>
      <rPr>
        <sz val="11"/>
        <rFont val="宋体"/>
        <family val="3"/>
        <charset val="134"/>
      </rPr>
      <t>万美元涉外收入申报日期及银行回单收款日期为</t>
    </r>
    <r>
      <rPr>
        <sz val="11"/>
        <rFont val="Times New Roman"/>
        <family val="1"/>
      </rPr>
      <t>2020</t>
    </r>
    <r>
      <rPr>
        <sz val="11"/>
        <rFont val="宋体"/>
        <family val="3"/>
        <charset val="134"/>
      </rPr>
      <t>年</t>
    </r>
    <r>
      <rPr>
        <sz val="11"/>
        <rFont val="Times New Roman"/>
        <family val="1"/>
      </rPr>
      <t>1</t>
    </r>
    <r>
      <rPr>
        <sz val="11"/>
        <rFont val="宋体"/>
        <family val="3"/>
        <charset val="134"/>
      </rPr>
      <t>月，扣除该部分执行金额不影响企业申报补贴金额。</t>
    </r>
  </si>
  <si>
    <r>
      <rPr>
        <sz val="11"/>
        <rFont val="Times New Roman"/>
        <family val="1"/>
      </rPr>
      <t>2018</t>
    </r>
    <r>
      <rPr>
        <sz val="11"/>
        <rFont val="宋体"/>
        <family val="3"/>
        <charset val="134"/>
      </rPr>
      <t>年度、</t>
    </r>
    <r>
      <rPr>
        <sz val="11"/>
        <rFont val="Times New Roman"/>
        <family val="1"/>
      </rPr>
      <t>2019</t>
    </r>
    <r>
      <rPr>
        <sz val="11"/>
        <rFont val="宋体"/>
        <family val="3"/>
        <charset val="134"/>
      </rPr>
      <t>年度企业审计报告为复印件，未加盖会计师事务所公章，全额核减</t>
    </r>
    <r>
      <rPr>
        <sz val="11"/>
        <color rgb="FF00B0F0"/>
        <rFont val="宋体"/>
        <family val="3"/>
        <charset val="134"/>
      </rPr>
      <t>（已提供报告原件）</t>
    </r>
  </si>
  <si>
    <r>
      <rPr>
        <sz val="11"/>
        <rFont val="宋体"/>
        <family val="3"/>
        <charset val="134"/>
      </rPr>
      <t>布鲁克纳机械（中国）有限公司</t>
    </r>
  </si>
  <si>
    <r>
      <rPr>
        <sz val="11"/>
        <rFont val="宋体"/>
        <family val="3"/>
        <charset val="134"/>
      </rPr>
      <t>其中</t>
    </r>
    <r>
      <rPr>
        <sz val="11"/>
        <rFont val="Times New Roman"/>
        <family val="1"/>
      </rPr>
      <t>34.12</t>
    </r>
    <r>
      <rPr>
        <sz val="11"/>
        <color rgb="FFFF0000"/>
        <rFont val="宋体"/>
        <family val="3"/>
        <charset val="134"/>
      </rPr>
      <t>万</t>
    </r>
    <r>
      <rPr>
        <sz val="11"/>
        <rFont val="宋体"/>
        <family val="3"/>
        <charset val="134"/>
      </rPr>
      <t>美元涉外收入申报日期及银行回单收款日期为</t>
    </r>
    <r>
      <rPr>
        <sz val="11"/>
        <rFont val="Times New Roman"/>
        <family val="1"/>
      </rPr>
      <t>2020</t>
    </r>
    <r>
      <rPr>
        <sz val="11"/>
        <rFont val="宋体"/>
        <family val="3"/>
        <charset val="134"/>
      </rPr>
      <t>年，扣除该部分执行金额不影响企业申报补贴金额。</t>
    </r>
  </si>
  <si>
    <r>
      <rPr>
        <sz val="11"/>
        <rFont val="宋体"/>
        <family val="3"/>
        <charset val="134"/>
      </rPr>
      <t>合同未约定以人民币付款，有记账凭证</t>
    </r>
  </si>
  <si>
    <r>
      <rPr>
        <sz val="11"/>
        <rFont val="宋体"/>
        <family val="3"/>
        <charset val="134"/>
      </rPr>
      <t>北京外企德科人力资源服务苏州有限公司</t>
    </r>
  </si>
  <si>
    <r>
      <rPr>
        <sz val="11"/>
        <rFont val="Times New Roman"/>
        <family val="1"/>
      </rPr>
      <t>2019</t>
    </r>
    <r>
      <rPr>
        <sz val="11"/>
        <rFont val="宋体"/>
        <family val="3"/>
        <charset val="134"/>
      </rPr>
      <t>年度商务局服务外包离岸执行额系统数据</t>
    </r>
    <r>
      <rPr>
        <sz val="11"/>
        <rFont val="Times New Roman"/>
        <family val="1"/>
      </rPr>
      <t>453.3</t>
    </r>
    <r>
      <rPr>
        <sz val="11"/>
        <rFont val="宋体"/>
        <family val="3"/>
        <charset val="134"/>
      </rPr>
      <t>万美元，较</t>
    </r>
    <r>
      <rPr>
        <sz val="11"/>
        <rFont val="Times New Roman"/>
        <family val="1"/>
      </rPr>
      <t>2019</t>
    </r>
    <r>
      <rPr>
        <sz val="11"/>
        <rFont val="宋体"/>
        <family val="3"/>
        <charset val="134"/>
      </rPr>
      <t>年离岸服务外包收入申报额</t>
    </r>
    <r>
      <rPr>
        <sz val="11"/>
        <rFont val="Times New Roman"/>
        <family val="1"/>
      </rPr>
      <t>611.47</t>
    </r>
    <r>
      <rPr>
        <sz val="11"/>
        <rFont val="宋体"/>
        <family val="3"/>
        <charset val="134"/>
      </rPr>
      <t>万美元少</t>
    </r>
    <r>
      <rPr>
        <sz val="11"/>
        <rFont val="Times New Roman"/>
        <family val="1"/>
      </rPr>
      <t>158.17</t>
    </r>
    <r>
      <rPr>
        <sz val="11"/>
        <rFont val="宋体"/>
        <family val="3"/>
        <charset val="134"/>
      </rPr>
      <t>万美元，差额核减，核减后不影响申报奖励金额。</t>
    </r>
  </si>
  <si>
    <r>
      <rPr>
        <sz val="11"/>
        <rFont val="Times New Roman"/>
        <family val="1"/>
      </rPr>
      <t>1</t>
    </r>
    <r>
      <rPr>
        <sz val="11"/>
        <rFont val="宋体"/>
        <family val="3"/>
        <charset val="134"/>
      </rPr>
      <t>、</t>
    </r>
    <r>
      <rPr>
        <sz val="11"/>
        <rFont val="Times New Roman"/>
        <family val="1"/>
      </rPr>
      <t>2019</t>
    </r>
    <r>
      <rPr>
        <sz val="11"/>
        <rFont val="宋体"/>
        <family val="3"/>
        <charset val="134"/>
      </rPr>
      <t>年度服务外包离岸执行额截图打印不全（看不到执行金额的离岸金额）。</t>
    </r>
    <r>
      <rPr>
        <sz val="11"/>
        <color rgb="FF00B0F0"/>
        <rFont val="宋体"/>
        <family val="3"/>
        <charset val="134"/>
      </rPr>
      <t>（已重新提供，金额为</t>
    </r>
    <r>
      <rPr>
        <sz val="11"/>
        <color rgb="FF00B0F0"/>
        <rFont val="Times New Roman"/>
        <family val="1"/>
      </rPr>
      <t>453.3</t>
    </r>
    <r>
      <rPr>
        <sz val="11"/>
        <color rgb="FF00B0F0"/>
        <rFont val="宋体"/>
        <family val="3"/>
        <charset val="134"/>
      </rPr>
      <t>万美元）</t>
    </r>
  </si>
  <si>
    <r>
      <rPr>
        <sz val="11"/>
        <rFont val="宋体"/>
        <family val="3"/>
        <charset val="134"/>
      </rPr>
      <t>看不到执行金额的离岸金额</t>
    </r>
  </si>
  <si>
    <r>
      <rPr>
        <sz val="11"/>
        <rFont val="宋体"/>
        <family val="3"/>
        <charset val="134"/>
      </rPr>
      <t>特诺尔爱佩斯（苏州）高新塑料有限公司</t>
    </r>
  </si>
  <si>
    <r>
      <rPr>
        <sz val="11"/>
        <rFont val="Times New Roman"/>
        <family val="1"/>
      </rPr>
      <t>2018</t>
    </r>
    <r>
      <rPr>
        <sz val="11"/>
        <rFont val="宋体"/>
        <family val="3"/>
        <charset val="134"/>
      </rPr>
      <t>年度、</t>
    </r>
    <r>
      <rPr>
        <sz val="11"/>
        <rFont val="Times New Roman"/>
        <family val="1"/>
      </rPr>
      <t>2019</t>
    </r>
    <r>
      <rPr>
        <sz val="11"/>
        <rFont val="宋体"/>
        <family val="3"/>
        <charset val="134"/>
      </rPr>
      <t>年度企业审计报告为原件，未加盖申报企业公章。</t>
    </r>
  </si>
  <si>
    <r>
      <rPr>
        <sz val="11"/>
        <rFont val="Times New Roman"/>
        <family val="1"/>
      </rPr>
      <t>2019</t>
    </r>
    <r>
      <rPr>
        <sz val="11"/>
        <rFont val="宋体"/>
        <family val="3"/>
        <charset val="134"/>
      </rPr>
      <t>年度商务局服务外包离岸执行额系统数据</t>
    </r>
    <r>
      <rPr>
        <sz val="11"/>
        <rFont val="Times New Roman"/>
        <family val="1"/>
      </rPr>
      <t>482.19</t>
    </r>
    <r>
      <rPr>
        <sz val="11"/>
        <rFont val="宋体"/>
        <family val="3"/>
        <charset val="134"/>
      </rPr>
      <t>万美元，较</t>
    </r>
    <r>
      <rPr>
        <sz val="11"/>
        <rFont val="Times New Roman"/>
        <family val="1"/>
      </rPr>
      <t>2019</t>
    </r>
    <r>
      <rPr>
        <sz val="11"/>
        <rFont val="宋体"/>
        <family val="3"/>
        <charset val="134"/>
      </rPr>
      <t>年离岸服务外包收入申报额</t>
    </r>
    <r>
      <rPr>
        <sz val="11"/>
        <rFont val="Times New Roman"/>
        <family val="1"/>
      </rPr>
      <t>539.29</t>
    </r>
    <r>
      <rPr>
        <sz val="11"/>
        <rFont val="宋体"/>
        <family val="3"/>
        <charset val="134"/>
      </rPr>
      <t>万美元少</t>
    </r>
    <r>
      <rPr>
        <sz val="11"/>
        <rFont val="Times New Roman"/>
        <family val="1"/>
      </rPr>
      <t>57.10</t>
    </r>
    <r>
      <rPr>
        <sz val="11"/>
        <rFont val="宋体"/>
        <family val="3"/>
        <charset val="134"/>
      </rPr>
      <t>万美元，差额核减，核减后不影响申报奖励金额。</t>
    </r>
  </si>
  <si>
    <r>
      <rPr>
        <sz val="11"/>
        <rFont val="Times New Roman"/>
        <family val="1"/>
      </rPr>
      <t>1</t>
    </r>
    <r>
      <rPr>
        <sz val="11"/>
        <rFont val="宋体"/>
        <family val="3"/>
        <charset val="134"/>
      </rPr>
      <t>、</t>
    </r>
    <r>
      <rPr>
        <sz val="11"/>
        <rFont val="Times New Roman"/>
        <family val="1"/>
      </rPr>
      <t>2019</t>
    </r>
    <r>
      <rPr>
        <sz val="11"/>
        <rFont val="宋体"/>
        <family val="3"/>
        <charset val="134"/>
      </rPr>
      <t>年度服务外包离岸执行额截图不规范（查询期间为</t>
    </r>
    <r>
      <rPr>
        <sz val="11"/>
        <rFont val="Times New Roman"/>
        <family val="1"/>
      </rPr>
      <t>2019.1.1-2020.1.9</t>
    </r>
    <r>
      <rPr>
        <sz val="11"/>
        <rFont val="宋体"/>
        <family val="3"/>
        <charset val="134"/>
      </rPr>
      <t>）；</t>
    </r>
    <r>
      <rPr>
        <sz val="11"/>
        <rFont val="Times New Roman"/>
        <family val="1"/>
      </rPr>
      <t>——</t>
    </r>
    <r>
      <rPr>
        <sz val="11"/>
        <rFont val="宋体"/>
        <family val="3"/>
        <charset val="134"/>
      </rPr>
      <t>已提供</t>
    </r>
    <r>
      <rPr>
        <sz val="11"/>
        <rFont val="Times New Roman"/>
        <family val="1"/>
      </rPr>
      <t xml:space="preserve">
3</t>
    </r>
    <r>
      <rPr>
        <sz val="11"/>
        <rFont val="宋体"/>
        <family val="3"/>
        <charset val="134"/>
      </rPr>
      <t>、未见统一社会信用代码证复印件，全额核减。</t>
    </r>
    <r>
      <rPr>
        <sz val="11"/>
        <color rgb="FF00B0F0"/>
        <rFont val="宋体"/>
        <family val="3"/>
        <charset val="134"/>
      </rPr>
      <t>（已重新提供）</t>
    </r>
  </si>
  <si>
    <r>
      <rPr>
        <sz val="11"/>
        <rFont val="宋体"/>
        <family val="3"/>
        <charset val="134"/>
      </rPr>
      <t>方舟信息技术（苏州）有限公司</t>
    </r>
  </si>
  <si>
    <r>
      <rPr>
        <sz val="11"/>
        <rFont val="Times New Roman"/>
        <family val="1"/>
      </rPr>
      <t>2019</t>
    </r>
    <r>
      <rPr>
        <sz val="11"/>
        <rFont val="宋体"/>
        <family val="3"/>
        <charset val="134"/>
      </rPr>
      <t>年服务外包离岸执行额截图不规范，（查询期间为</t>
    </r>
    <r>
      <rPr>
        <sz val="11"/>
        <rFont val="Times New Roman"/>
        <family val="1"/>
      </rPr>
      <t>2019</t>
    </r>
    <r>
      <rPr>
        <sz val="11"/>
        <rFont val="宋体"/>
        <family val="3"/>
        <charset val="134"/>
      </rPr>
      <t>年</t>
    </r>
    <r>
      <rPr>
        <sz val="11"/>
        <rFont val="Times New Roman"/>
        <family val="1"/>
      </rPr>
      <t>1</t>
    </r>
    <r>
      <rPr>
        <sz val="11"/>
        <rFont val="宋体"/>
        <family val="3"/>
        <charset val="134"/>
      </rPr>
      <t>月</t>
    </r>
    <r>
      <rPr>
        <sz val="11"/>
        <rFont val="Times New Roman"/>
        <family val="1"/>
      </rPr>
      <t>1</t>
    </r>
    <r>
      <rPr>
        <sz val="11"/>
        <rFont val="宋体"/>
        <family val="3"/>
        <charset val="134"/>
      </rPr>
      <t>日</t>
    </r>
    <r>
      <rPr>
        <sz val="11"/>
        <rFont val="Times New Roman"/>
        <family val="1"/>
      </rPr>
      <t>-2019</t>
    </r>
    <r>
      <rPr>
        <sz val="11"/>
        <rFont val="宋体"/>
        <family val="3"/>
        <charset val="134"/>
      </rPr>
      <t>年</t>
    </r>
    <r>
      <rPr>
        <sz val="11"/>
        <rFont val="Times New Roman"/>
        <family val="1"/>
      </rPr>
      <t>12</t>
    </r>
    <r>
      <rPr>
        <sz val="11"/>
        <rFont val="宋体"/>
        <family val="3"/>
        <charset val="134"/>
      </rPr>
      <t>月</t>
    </r>
    <r>
      <rPr>
        <sz val="11"/>
        <rFont val="Times New Roman"/>
        <family val="1"/>
      </rPr>
      <t>31</t>
    </r>
    <r>
      <rPr>
        <sz val="11"/>
        <rFont val="宋体"/>
        <family val="3"/>
        <charset val="134"/>
      </rPr>
      <t>日</t>
    </r>
    <r>
      <rPr>
        <sz val="11"/>
        <rFont val="Times New Roman"/>
        <family val="1"/>
      </rPr>
      <t xml:space="preserve"> </t>
    </r>
    <r>
      <rPr>
        <sz val="11"/>
        <rFont val="宋体"/>
        <family val="3"/>
        <charset val="134"/>
      </rPr>
      <t>）</t>
    </r>
    <r>
      <rPr>
        <sz val="11"/>
        <color rgb="FF00B0F0"/>
        <rFont val="宋体"/>
        <family val="3"/>
        <charset val="134"/>
      </rPr>
      <t>（补截图，时间仍为</t>
    </r>
    <r>
      <rPr>
        <sz val="11"/>
        <color rgb="FF00B0F0"/>
        <rFont val="Times New Roman"/>
        <family val="1"/>
      </rPr>
      <t>2019.1.1-2019.12.31</t>
    </r>
    <r>
      <rPr>
        <sz val="11"/>
        <color rgb="FF00B0F0"/>
        <rFont val="宋体"/>
        <family val="3"/>
        <charset val="134"/>
      </rPr>
      <t>）</t>
    </r>
  </si>
  <si>
    <r>
      <rPr>
        <sz val="11"/>
        <rFont val="宋体"/>
        <family val="3"/>
        <charset val="134"/>
      </rPr>
      <t>加</t>
    </r>
  </si>
  <si>
    <r>
      <rPr>
        <sz val="11"/>
        <rFont val="宋体"/>
        <family val="3"/>
        <charset val="134"/>
      </rPr>
      <t>苏州易康萌思网络科技有限公司</t>
    </r>
  </si>
  <si>
    <t>加</t>
  </si>
  <si>
    <r>
      <rPr>
        <sz val="11"/>
        <rFont val="宋体"/>
        <family val="3"/>
        <charset val="134"/>
      </rPr>
      <t>百得（苏州）企业管理有限公司</t>
    </r>
  </si>
  <si>
    <r>
      <rPr>
        <sz val="11"/>
        <rFont val="Times New Roman"/>
        <family val="1"/>
      </rPr>
      <t>2019</t>
    </r>
    <r>
      <rPr>
        <sz val="11"/>
        <rFont val="宋体"/>
        <family val="3"/>
        <charset val="134"/>
      </rPr>
      <t>年度商务局服务外包离岸执行额系统数据</t>
    </r>
    <r>
      <rPr>
        <sz val="11"/>
        <color rgb="FFFF0000"/>
        <rFont val="Times New Roman"/>
        <family val="1"/>
      </rPr>
      <t>926.60</t>
    </r>
    <r>
      <rPr>
        <sz val="11"/>
        <rFont val="宋体"/>
        <family val="3"/>
        <charset val="134"/>
      </rPr>
      <t>万美元，较</t>
    </r>
    <r>
      <rPr>
        <sz val="11"/>
        <rFont val="Times New Roman"/>
        <family val="1"/>
      </rPr>
      <t>2019</t>
    </r>
    <r>
      <rPr>
        <sz val="11"/>
        <rFont val="宋体"/>
        <family val="3"/>
        <charset val="134"/>
      </rPr>
      <t>年离岸服务外包收入申报额</t>
    </r>
    <r>
      <rPr>
        <sz val="11"/>
        <rFont val="Times New Roman"/>
        <family val="1"/>
      </rPr>
      <t>999.95</t>
    </r>
    <r>
      <rPr>
        <sz val="11"/>
        <rFont val="宋体"/>
        <family val="3"/>
        <charset val="134"/>
      </rPr>
      <t>万美元少</t>
    </r>
    <r>
      <rPr>
        <sz val="11"/>
        <color rgb="FFFF0000"/>
        <rFont val="Times New Roman"/>
        <family val="1"/>
      </rPr>
      <t>73.35</t>
    </r>
    <r>
      <rPr>
        <sz val="11"/>
        <rFont val="宋体"/>
        <family val="3"/>
        <charset val="134"/>
      </rPr>
      <t>万美元，差额核减，核减后不影响申报奖励金额。</t>
    </r>
  </si>
  <si>
    <r>
      <rPr>
        <sz val="11"/>
        <rFont val="Times New Roman"/>
        <family val="1"/>
      </rPr>
      <t>1</t>
    </r>
    <r>
      <rPr>
        <sz val="11"/>
        <rFont val="宋体"/>
        <family val="3"/>
        <charset val="134"/>
      </rPr>
      <t>、</t>
    </r>
    <r>
      <rPr>
        <sz val="11"/>
        <rFont val="Times New Roman"/>
        <family val="1"/>
      </rPr>
      <t>2019</t>
    </r>
    <r>
      <rPr>
        <sz val="11"/>
        <rFont val="宋体"/>
        <family val="3"/>
        <charset val="134"/>
      </rPr>
      <t>年度服务外包离岸执行额截图不规范（提供截图目录为统计查询＞服务贸易重点监测企业直报＞统计查询，不是合同信息＞数据统计＞服务外包金额统计）；</t>
    </r>
    <r>
      <rPr>
        <sz val="11"/>
        <color rgb="FFFF0000"/>
        <rFont val="宋体"/>
        <family val="3"/>
        <charset val="134"/>
      </rPr>
      <t>（提供了情况说明：两个模块一致且有效。徐经理再问一下是否核减）</t>
    </r>
    <r>
      <rPr>
        <sz val="11"/>
        <rFont val="Times New Roman"/>
        <family val="1"/>
      </rPr>
      <t xml:space="preserve">
3</t>
    </r>
    <r>
      <rPr>
        <sz val="11"/>
        <rFont val="宋体"/>
        <family val="3"/>
        <charset val="134"/>
      </rPr>
      <t>、</t>
    </r>
    <r>
      <rPr>
        <sz val="11"/>
        <rFont val="Times New Roman"/>
        <family val="1"/>
      </rPr>
      <t>2018</t>
    </r>
    <r>
      <rPr>
        <sz val="11"/>
        <rFont val="宋体"/>
        <family val="3"/>
        <charset val="134"/>
      </rPr>
      <t>年度、</t>
    </r>
    <r>
      <rPr>
        <sz val="11"/>
        <rFont val="Times New Roman"/>
        <family val="1"/>
      </rPr>
      <t>2019</t>
    </r>
    <r>
      <rPr>
        <sz val="11"/>
        <rFont val="宋体"/>
        <family val="3"/>
        <charset val="134"/>
      </rPr>
      <t>年度企业审计报告为复印件，未加盖会计师事务所公章，全额核减。（已补原件）</t>
    </r>
  </si>
  <si>
    <r>
      <rPr>
        <sz val="11"/>
        <rFont val="宋体"/>
        <family val="3"/>
        <charset val="134"/>
      </rPr>
      <t>苏州益新泰格医药科技有限公司</t>
    </r>
  </si>
  <si>
    <r>
      <rPr>
        <sz val="11"/>
        <color rgb="FFFF0000"/>
        <rFont val="Times New Roman"/>
        <family val="1"/>
      </rPr>
      <t>2018</t>
    </r>
    <r>
      <rPr>
        <sz val="11"/>
        <color rgb="FFFF0000"/>
        <rFont val="宋体"/>
        <family val="3"/>
        <charset val="134"/>
      </rPr>
      <t>年度、</t>
    </r>
    <r>
      <rPr>
        <sz val="11"/>
        <color rgb="FFFF0000"/>
        <rFont val="Times New Roman"/>
        <family val="1"/>
      </rPr>
      <t>2019</t>
    </r>
    <r>
      <rPr>
        <sz val="11"/>
        <color rgb="FFFF0000"/>
        <rFont val="宋体"/>
        <family val="3"/>
        <charset val="134"/>
      </rPr>
      <t>年度企业审计报告为原件，未加盖申报企业公章。</t>
    </r>
  </si>
  <si>
    <r>
      <rPr>
        <sz val="11"/>
        <rFont val="宋体"/>
        <family val="3"/>
        <charset val="134"/>
      </rPr>
      <t>太潘科技（苏州）有限公司</t>
    </r>
  </si>
  <si>
    <r>
      <rPr>
        <sz val="11"/>
        <rFont val="宋体"/>
        <family val="3"/>
        <charset val="134"/>
      </rPr>
      <t>雅富顿化工（苏州）有限公司</t>
    </r>
  </si>
  <si>
    <r>
      <rPr>
        <sz val="11"/>
        <rFont val="宋体"/>
        <family val="3"/>
        <charset val="134"/>
      </rPr>
      <t>涉外收入申报单业务类型为润滑油产品研发费</t>
    </r>
  </si>
  <si>
    <r>
      <rPr>
        <sz val="11"/>
        <rFont val="宋体"/>
        <family val="3"/>
        <charset val="134"/>
      </rPr>
      <t>联咏电子科技（苏州）有限公司</t>
    </r>
  </si>
  <si>
    <r>
      <rPr>
        <sz val="11"/>
        <rFont val="宋体"/>
        <family val="3"/>
        <charset val="134"/>
      </rPr>
      <t>未提供</t>
    </r>
    <r>
      <rPr>
        <sz val="11"/>
        <rFont val="Times New Roman"/>
        <family val="1"/>
      </rPr>
      <t>2019</t>
    </r>
    <r>
      <rPr>
        <sz val="11"/>
        <rFont val="宋体"/>
        <family val="3"/>
        <charset val="134"/>
      </rPr>
      <t>年度服务外包离岸执行额截图。</t>
    </r>
    <r>
      <rPr>
        <sz val="11"/>
        <color rgb="FF00B0F0"/>
        <rFont val="宋体"/>
        <family val="3"/>
        <charset val="134"/>
      </rPr>
      <t>（已补）</t>
    </r>
  </si>
  <si>
    <r>
      <rPr>
        <sz val="11"/>
        <rFont val="Times New Roman"/>
        <family val="1"/>
      </rPr>
      <t>2018</t>
    </r>
    <r>
      <rPr>
        <sz val="11"/>
        <rFont val="宋体"/>
        <family val="3"/>
        <charset val="134"/>
      </rPr>
      <t>年、</t>
    </r>
    <r>
      <rPr>
        <sz val="11"/>
        <rFont val="Times New Roman"/>
        <family val="1"/>
      </rPr>
      <t>2019</t>
    </r>
    <r>
      <rPr>
        <sz val="11"/>
        <rFont val="宋体"/>
        <family val="3"/>
        <charset val="134"/>
      </rPr>
      <t>年审计报告为复印件，未加盖会计师事务所公章，全额核减。（已补事务所公章）</t>
    </r>
  </si>
  <si>
    <r>
      <rPr>
        <sz val="11"/>
        <rFont val="宋体"/>
        <family val="3"/>
        <charset val="134"/>
      </rPr>
      <t>苏州力特奥维斯保险丝有限公司</t>
    </r>
  </si>
  <si>
    <r>
      <rPr>
        <sz val="11"/>
        <rFont val="Times New Roman"/>
        <family val="1"/>
      </rPr>
      <t>2019</t>
    </r>
    <r>
      <rPr>
        <sz val="11"/>
        <rFont val="宋体"/>
        <family val="3"/>
        <charset val="134"/>
      </rPr>
      <t>年度服务外包离岸执行额截图数据为</t>
    </r>
    <r>
      <rPr>
        <sz val="11"/>
        <rFont val="Times New Roman"/>
        <family val="1"/>
      </rPr>
      <t>439.06</t>
    </r>
    <r>
      <rPr>
        <sz val="11"/>
        <rFont val="宋体"/>
        <family val="3"/>
        <charset val="134"/>
      </rPr>
      <t>万美元，较</t>
    </r>
    <r>
      <rPr>
        <sz val="11"/>
        <rFont val="Times New Roman"/>
        <family val="1"/>
      </rPr>
      <t>2019</t>
    </r>
    <r>
      <rPr>
        <sz val="11"/>
        <rFont val="宋体"/>
        <family val="3"/>
        <charset val="134"/>
      </rPr>
      <t>年离岸服务外包收入申报额</t>
    </r>
    <r>
      <rPr>
        <sz val="11"/>
        <rFont val="Times New Roman"/>
        <family val="1"/>
      </rPr>
      <t>440.43</t>
    </r>
    <r>
      <rPr>
        <sz val="11"/>
        <rFont val="宋体"/>
        <family val="3"/>
        <charset val="134"/>
      </rPr>
      <t>万美元少</t>
    </r>
    <r>
      <rPr>
        <sz val="11"/>
        <rFont val="Times New Roman"/>
        <family val="1"/>
      </rPr>
      <t>3.91</t>
    </r>
    <r>
      <rPr>
        <sz val="11"/>
        <rFont val="宋体"/>
        <family val="3"/>
        <charset val="134"/>
      </rPr>
      <t>万美元，差额核减，核减后不影响申报奖励金额。</t>
    </r>
  </si>
  <si>
    <r>
      <rPr>
        <sz val="11"/>
        <rFont val="Times New Roman"/>
        <family val="1"/>
      </rPr>
      <t>2</t>
    </r>
    <r>
      <rPr>
        <sz val="11"/>
        <rFont val="宋体"/>
        <family val="3"/>
        <charset val="134"/>
      </rPr>
      <t>、未提供苏州市商务发展专项资金申请表（</t>
    </r>
    <r>
      <rPr>
        <sz val="11"/>
        <rFont val="Times New Roman"/>
        <family val="1"/>
      </rPr>
      <t>2020</t>
    </r>
    <r>
      <rPr>
        <sz val="11"/>
        <rFont val="宋体"/>
        <family val="3"/>
        <charset val="134"/>
      </rPr>
      <t>年度）、申报附表；</t>
    </r>
    <r>
      <rPr>
        <sz val="11"/>
        <color rgb="FF00B0F0"/>
        <rFont val="宋体"/>
        <family val="3"/>
        <charset val="134"/>
      </rPr>
      <t>（已补法人授权委托书，委托吕海涛签字；已补申请表及附表）</t>
    </r>
    <r>
      <rPr>
        <sz val="11"/>
        <rFont val="Times New Roman"/>
        <family val="1"/>
      </rPr>
      <t xml:space="preserve">
3</t>
    </r>
    <r>
      <rPr>
        <sz val="11"/>
        <rFont val="宋体"/>
        <family val="3"/>
        <charset val="134"/>
      </rPr>
      <t>、</t>
    </r>
    <r>
      <rPr>
        <sz val="11"/>
        <rFont val="Times New Roman"/>
        <family val="1"/>
      </rPr>
      <t>2018</t>
    </r>
    <r>
      <rPr>
        <sz val="11"/>
        <rFont val="宋体"/>
        <family val="3"/>
        <charset val="134"/>
      </rPr>
      <t>年审计报告为复印件，未加盖会计师事务所公章；</t>
    </r>
    <r>
      <rPr>
        <sz val="11"/>
        <color rgb="FF00B0F0"/>
        <rFont val="宋体"/>
        <family val="3"/>
        <charset val="134"/>
      </rPr>
      <t>（已补）</t>
    </r>
    <r>
      <rPr>
        <sz val="11"/>
        <rFont val="Times New Roman"/>
        <family val="1"/>
      </rPr>
      <t xml:space="preserve">
</t>
    </r>
    <r>
      <rPr>
        <sz val="11"/>
        <rFont val="宋体"/>
        <family val="3"/>
        <charset val="134"/>
      </rPr>
      <t>根据备注</t>
    </r>
    <r>
      <rPr>
        <sz val="11"/>
        <rFont val="Times New Roman"/>
        <family val="1"/>
      </rPr>
      <t>2-3</t>
    </r>
    <r>
      <rPr>
        <sz val="11"/>
        <rFont val="宋体"/>
        <family val="3"/>
        <charset val="134"/>
      </rPr>
      <t>项，全额核减。</t>
    </r>
  </si>
  <si>
    <r>
      <rPr>
        <sz val="11"/>
        <rFont val="宋体"/>
        <family val="3"/>
        <charset val="134"/>
      </rPr>
      <t>蔼司蒂电工材料（苏州）有限公司</t>
    </r>
  </si>
  <si>
    <r>
      <rPr>
        <sz val="11"/>
        <rFont val="Times New Roman"/>
        <family val="1"/>
      </rPr>
      <t>2019</t>
    </r>
    <r>
      <rPr>
        <sz val="11"/>
        <rFont val="宋体"/>
        <family val="3"/>
        <charset val="134"/>
      </rPr>
      <t>年度商务局服务外包离岸执行额系统数据为</t>
    </r>
    <r>
      <rPr>
        <sz val="11"/>
        <rFont val="Times New Roman"/>
        <family val="1"/>
      </rPr>
      <t>325.40</t>
    </r>
    <r>
      <rPr>
        <sz val="11"/>
        <rFont val="宋体"/>
        <family val="3"/>
        <charset val="134"/>
      </rPr>
      <t>万美元，较</t>
    </r>
    <r>
      <rPr>
        <sz val="11"/>
        <rFont val="Times New Roman"/>
        <family val="1"/>
      </rPr>
      <t>2019</t>
    </r>
    <r>
      <rPr>
        <sz val="11"/>
        <rFont val="宋体"/>
        <family val="3"/>
        <charset val="134"/>
      </rPr>
      <t>年离岸服务外包收入申报额</t>
    </r>
    <r>
      <rPr>
        <sz val="11"/>
        <rFont val="Times New Roman"/>
        <family val="1"/>
      </rPr>
      <t>353.80</t>
    </r>
    <r>
      <rPr>
        <sz val="11"/>
        <rFont val="宋体"/>
        <family val="3"/>
        <charset val="134"/>
      </rPr>
      <t>万美元少</t>
    </r>
    <r>
      <rPr>
        <sz val="11"/>
        <rFont val="Times New Roman"/>
        <family val="1"/>
      </rPr>
      <t>28.4</t>
    </r>
    <r>
      <rPr>
        <sz val="11"/>
        <rFont val="宋体"/>
        <family val="3"/>
        <charset val="134"/>
      </rPr>
      <t>万美元，差额核减，核减后不影响申报奖励金额。</t>
    </r>
  </si>
  <si>
    <r>
      <rPr>
        <sz val="11"/>
        <rFont val="Times New Roman"/>
        <family val="1"/>
      </rPr>
      <t>1</t>
    </r>
    <r>
      <rPr>
        <sz val="11"/>
        <rFont val="宋体"/>
        <family val="3"/>
        <charset val="134"/>
      </rPr>
      <t>、</t>
    </r>
    <r>
      <rPr>
        <sz val="11"/>
        <rFont val="Times New Roman"/>
        <family val="1"/>
      </rPr>
      <t>2018</t>
    </r>
    <r>
      <rPr>
        <sz val="11"/>
        <rFont val="宋体"/>
        <family val="3"/>
        <charset val="134"/>
      </rPr>
      <t>年、</t>
    </r>
    <r>
      <rPr>
        <sz val="11"/>
        <rFont val="Times New Roman"/>
        <family val="1"/>
      </rPr>
      <t>2019</t>
    </r>
    <r>
      <rPr>
        <sz val="11"/>
        <rFont val="宋体"/>
        <family val="3"/>
        <charset val="134"/>
      </rPr>
      <t xml:space="preserve">年审计报告为原件，未加盖申报企业公章；
</t>
    </r>
    <r>
      <rPr>
        <sz val="11"/>
        <rFont val="Times New Roman"/>
        <family val="1"/>
      </rPr>
      <t>2</t>
    </r>
    <r>
      <rPr>
        <sz val="11"/>
        <rFont val="宋体"/>
        <family val="3"/>
        <charset val="134"/>
      </rPr>
      <t>、未提供</t>
    </r>
    <r>
      <rPr>
        <sz val="11"/>
        <rFont val="Times New Roman"/>
        <family val="1"/>
      </rPr>
      <t>2019</t>
    </r>
    <r>
      <rPr>
        <sz val="11"/>
        <rFont val="宋体"/>
        <family val="3"/>
        <charset val="134"/>
      </rPr>
      <t>年度服务外包离岸执行额截图；（已提供，离岸执行金额</t>
    </r>
    <r>
      <rPr>
        <sz val="11"/>
        <rFont val="Times New Roman"/>
        <family val="1"/>
      </rPr>
      <t>325.4019</t>
    </r>
    <r>
      <rPr>
        <sz val="11"/>
        <rFont val="宋体"/>
        <family val="3"/>
        <charset val="134"/>
      </rPr>
      <t>万美元）</t>
    </r>
    <r>
      <rPr>
        <sz val="11"/>
        <rFont val="Times New Roman"/>
        <family val="1"/>
      </rPr>
      <t xml:space="preserve">
3</t>
    </r>
    <r>
      <rPr>
        <sz val="11"/>
        <rFont val="宋体"/>
        <family val="3"/>
        <charset val="134"/>
      </rPr>
      <t>、实际以人民币结算，合同未见约定以人民币支付，未提供相关业务凭证复印件；（已补业务委托契约书）</t>
    </r>
  </si>
  <si>
    <r>
      <rPr>
        <sz val="11"/>
        <rFont val="宋体"/>
        <family val="3"/>
        <charset val="134"/>
      </rPr>
      <t>高达计算机技术（苏州）有限公司</t>
    </r>
  </si>
  <si>
    <r>
      <rPr>
        <sz val="11"/>
        <rFont val="Times New Roman"/>
        <family val="1"/>
      </rPr>
      <t>2019</t>
    </r>
    <r>
      <rPr>
        <sz val="11"/>
        <rFont val="宋体"/>
        <family val="3"/>
        <charset val="134"/>
      </rPr>
      <t>年度商务局服务外包离岸执行额系统数据为</t>
    </r>
    <r>
      <rPr>
        <sz val="11"/>
        <rFont val="Times New Roman"/>
        <family val="1"/>
      </rPr>
      <t>352.48</t>
    </r>
    <r>
      <rPr>
        <sz val="11"/>
        <rFont val="宋体"/>
        <family val="3"/>
        <charset val="134"/>
      </rPr>
      <t>万美元，较</t>
    </r>
    <r>
      <rPr>
        <sz val="11"/>
        <rFont val="Times New Roman"/>
        <family val="1"/>
      </rPr>
      <t>2019</t>
    </r>
    <r>
      <rPr>
        <sz val="11"/>
        <rFont val="宋体"/>
        <family val="3"/>
        <charset val="134"/>
      </rPr>
      <t>年离岸服务外包收入申报额</t>
    </r>
    <r>
      <rPr>
        <sz val="11"/>
        <rFont val="Times New Roman"/>
        <family val="1"/>
      </rPr>
      <t>357.92</t>
    </r>
    <r>
      <rPr>
        <sz val="11"/>
        <rFont val="宋体"/>
        <family val="3"/>
        <charset val="134"/>
      </rPr>
      <t>万美元少</t>
    </r>
    <r>
      <rPr>
        <sz val="11"/>
        <rFont val="Times New Roman"/>
        <family val="1"/>
      </rPr>
      <t>5.44</t>
    </r>
    <r>
      <rPr>
        <sz val="11"/>
        <rFont val="宋体"/>
        <family val="3"/>
        <charset val="134"/>
      </rPr>
      <t>万美元，差额核减，核减后不影响申报奖励金额。</t>
    </r>
  </si>
  <si>
    <r>
      <rPr>
        <sz val="11"/>
        <rFont val="Times New Roman"/>
        <family val="1"/>
      </rPr>
      <t>1</t>
    </r>
    <r>
      <rPr>
        <sz val="11"/>
        <rFont val="宋体"/>
        <family val="3"/>
        <charset val="134"/>
      </rPr>
      <t>、</t>
    </r>
    <r>
      <rPr>
        <sz val="11"/>
        <rFont val="Times New Roman"/>
        <family val="1"/>
      </rPr>
      <t>2019</t>
    </r>
    <r>
      <rPr>
        <sz val="11"/>
        <rFont val="宋体"/>
        <family val="3"/>
        <charset val="134"/>
      </rPr>
      <t>年与服务外包发包商签订的中长期服务外包合同未提供翻译件的复印件，但是已提供苏州工业园区经济发展委员会《离岸服务外包业务收入认定备案表》，审计暂未核减。（提供情况说明：备案表中有对应的中文翻译）</t>
    </r>
  </si>
  <si>
    <r>
      <rPr>
        <sz val="11"/>
        <rFont val="Times New Roman"/>
        <family val="1"/>
      </rPr>
      <t>2019</t>
    </r>
    <r>
      <rPr>
        <sz val="11"/>
        <rFont val="宋体"/>
        <family val="3"/>
        <charset val="134"/>
      </rPr>
      <t>年度商务局服务外包离岸执行额系统数据为</t>
    </r>
    <r>
      <rPr>
        <sz val="11"/>
        <rFont val="Times New Roman"/>
        <family val="1"/>
      </rPr>
      <t>162.95</t>
    </r>
    <r>
      <rPr>
        <sz val="11"/>
        <rFont val="宋体"/>
        <family val="3"/>
        <charset val="134"/>
      </rPr>
      <t>万美元，较</t>
    </r>
    <r>
      <rPr>
        <sz val="11"/>
        <rFont val="Times New Roman"/>
        <family val="1"/>
      </rPr>
      <t>2019</t>
    </r>
    <r>
      <rPr>
        <sz val="11"/>
        <rFont val="宋体"/>
        <family val="3"/>
        <charset val="134"/>
      </rPr>
      <t>年离岸服务外包收入申报额</t>
    </r>
    <r>
      <rPr>
        <sz val="11"/>
        <rFont val="Times New Roman"/>
        <family val="1"/>
      </rPr>
      <t>231.82</t>
    </r>
    <r>
      <rPr>
        <sz val="11"/>
        <rFont val="宋体"/>
        <family val="3"/>
        <charset val="134"/>
      </rPr>
      <t>万美元少</t>
    </r>
    <r>
      <rPr>
        <sz val="11"/>
        <rFont val="Times New Roman"/>
        <family val="1"/>
      </rPr>
      <t>68.87</t>
    </r>
    <r>
      <rPr>
        <sz val="11"/>
        <rFont val="宋体"/>
        <family val="3"/>
        <charset val="134"/>
      </rPr>
      <t>万美元，差额核减，核减后不影响申报奖励金额。</t>
    </r>
  </si>
  <si>
    <r>
      <rPr>
        <sz val="11"/>
        <rFont val="宋体"/>
        <family val="3"/>
        <charset val="134"/>
      </rPr>
      <t>凯迪吸尘器（苏州）有限公司</t>
    </r>
  </si>
  <si>
    <r>
      <rPr>
        <sz val="11"/>
        <rFont val="宋体"/>
        <family val="3"/>
        <charset val="134"/>
      </rPr>
      <t>曙光制动器（苏州）有限公司</t>
    </r>
  </si>
  <si>
    <r>
      <rPr>
        <sz val="11"/>
        <rFont val="宋体"/>
        <family val="3"/>
        <charset val="134"/>
      </rPr>
      <t>实际以人民币结算，合同未见约定以人民币支付，未提供相关业务凭证复印件。（提供情况说明：业务对应的发票、银行水单、外管局收入申报的结算方式都是人民币；提供发票（</t>
    </r>
    <r>
      <rPr>
        <sz val="11"/>
        <rFont val="Times New Roman"/>
        <family val="1"/>
      </rPr>
      <t>invoice</t>
    </r>
    <r>
      <rPr>
        <sz val="11"/>
        <rFont val="宋体"/>
        <family val="3"/>
        <charset val="134"/>
      </rPr>
      <t>））</t>
    </r>
  </si>
  <si>
    <r>
      <rPr>
        <sz val="11"/>
        <rFont val="宋体"/>
        <family val="3"/>
        <charset val="134"/>
      </rPr>
      <t>卫材（中国）药业有限公司</t>
    </r>
  </si>
  <si>
    <r>
      <rPr>
        <sz val="11"/>
        <rFont val="Times New Roman"/>
        <family val="1"/>
      </rPr>
      <t>2019</t>
    </r>
    <r>
      <rPr>
        <sz val="11"/>
        <rFont val="宋体"/>
        <family val="3"/>
        <charset val="134"/>
      </rPr>
      <t>年离岸服务外包收入申报额中包含市场调研服务收入（销售推广费）</t>
    </r>
    <r>
      <rPr>
        <sz val="11"/>
        <rFont val="Times New Roman"/>
        <family val="1"/>
      </rPr>
      <t>209.60</t>
    </r>
    <r>
      <rPr>
        <sz val="11"/>
        <rFont val="宋体"/>
        <family val="3"/>
        <charset val="134"/>
      </rPr>
      <t>万</t>
    </r>
    <r>
      <rPr>
        <sz val="11"/>
        <color rgb="FFFF0000"/>
        <rFont val="宋体"/>
        <family val="3"/>
        <charset val="134"/>
      </rPr>
      <t>美</t>
    </r>
    <r>
      <rPr>
        <sz val="11"/>
        <rFont val="宋体"/>
        <family val="3"/>
        <charset val="134"/>
      </rPr>
      <t>元，不属于服务外包业务，核减后不影响申报奖励金额。</t>
    </r>
  </si>
  <si>
    <r>
      <rPr>
        <sz val="11"/>
        <rFont val="Times New Roman"/>
        <family val="1"/>
      </rPr>
      <t>1</t>
    </r>
    <r>
      <rPr>
        <sz val="11"/>
        <rFont val="宋体"/>
        <family val="3"/>
        <charset val="134"/>
      </rPr>
      <t>、以人民币跨境结算的外包业务收入，合同未见约定以人民币支付，未提供相关业务凭证复印件。（提供发票）</t>
    </r>
  </si>
  <si>
    <r>
      <rPr>
        <sz val="11"/>
        <color rgb="FFFF0000"/>
        <rFont val="宋体"/>
        <family val="3"/>
        <charset val="134"/>
      </rPr>
      <t>市场调研属于服务外包吗</t>
    </r>
  </si>
  <si>
    <r>
      <rPr>
        <sz val="11"/>
        <rFont val="宋体"/>
        <family val="3"/>
        <charset val="134"/>
      </rPr>
      <t>飞利浦企业服务（苏州）有限公司</t>
    </r>
  </si>
  <si>
    <r>
      <rPr>
        <sz val="11"/>
        <rFont val="Times New Roman"/>
        <family val="1"/>
      </rPr>
      <t>2019</t>
    </r>
    <r>
      <rPr>
        <sz val="11"/>
        <rFont val="宋体"/>
        <family val="3"/>
        <charset val="134"/>
      </rPr>
      <t>年度商务局服务外包离岸执行额系统数据</t>
    </r>
    <r>
      <rPr>
        <sz val="11"/>
        <rFont val="Times New Roman"/>
        <family val="1"/>
      </rPr>
      <t>91.49</t>
    </r>
    <r>
      <rPr>
        <sz val="11"/>
        <rFont val="宋体"/>
        <family val="3"/>
        <charset val="134"/>
      </rPr>
      <t>万美元，较</t>
    </r>
    <r>
      <rPr>
        <sz val="11"/>
        <rFont val="Times New Roman"/>
        <family val="1"/>
      </rPr>
      <t>2019</t>
    </r>
    <r>
      <rPr>
        <sz val="11"/>
        <rFont val="宋体"/>
        <family val="3"/>
        <charset val="134"/>
      </rPr>
      <t>年离岸服务外包收入申报额</t>
    </r>
    <r>
      <rPr>
        <sz val="11"/>
        <rFont val="Times New Roman"/>
        <family val="1"/>
      </rPr>
      <t>155.76</t>
    </r>
    <r>
      <rPr>
        <sz val="11"/>
        <rFont val="宋体"/>
        <family val="3"/>
        <charset val="134"/>
      </rPr>
      <t>万美元少</t>
    </r>
    <r>
      <rPr>
        <sz val="11"/>
        <rFont val="Times New Roman"/>
        <family val="1"/>
      </rPr>
      <t>64.27</t>
    </r>
    <r>
      <rPr>
        <sz val="11"/>
        <rFont val="宋体"/>
        <family val="3"/>
        <charset val="134"/>
      </rPr>
      <t>万美元，差额核减，核减后</t>
    </r>
    <r>
      <rPr>
        <sz val="11"/>
        <rFont val="Times New Roman"/>
        <family val="1"/>
      </rPr>
      <t>2019</t>
    </r>
    <r>
      <rPr>
        <sz val="11"/>
        <rFont val="宋体"/>
        <family val="3"/>
        <charset val="134"/>
      </rPr>
      <t>年离岸服务外包收入低于</t>
    </r>
    <r>
      <rPr>
        <sz val="11"/>
        <rFont val="Times New Roman"/>
        <family val="1"/>
      </rPr>
      <t>100</t>
    </r>
    <r>
      <rPr>
        <sz val="11"/>
        <rFont val="宋体"/>
        <family val="3"/>
        <charset val="134"/>
      </rPr>
      <t>万美元，企业确认可享受的最高奖励金额为</t>
    </r>
    <r>
      <rPr>
        <sz val="11"/>
        <rFont val="Times New Roman"/>
        <family val="1"/>
      </rPr>
      <t>0</t>
    </r>
    <r>
      <rPr>
        <sz val="11"/>
        <rFont val="宋体"/>
        <family val="3"/>
        <charset val="134"/>
      </rPr>
      <t>。</t>
    </r>
  </si>
  <si>
    <r>
      <rPr>
        <sz val="11"/>
        <rFont val="宋体"/>
        <family val="3"/>
        <charset val="134"/>
      </rPr>
      <t>与客户签订《汽车生产自动化系统设计及工程服务合同》，服务范围包含工程服务（提供汽车自动化生产线的安装、调试，维护及相关技术服务），涉外收入申报单列示生产线工程项目服务费</t>
    </r>
    <r>
      <rPr>
        <sz val="11"/>
        <rFont val="Times New Roman"/>
        <family val="1"/>
      </rPr>
      <t>33.96</t>
    </r>
    <r>
      <rPr>
        <sz val="11"/>
        <rFont val="宋体"/>
        <family val="3"/>
        <charset val="134"/>
      </rPr>
      <t>万欧元，折合</t>
    </r>
    <r>
      <rPr>
        <sz val="11"/>
        <rFont val="Times New Roman"/>
        <family val="1"/>
      </rPr>
      <t>37.42</t>
    </r>
    <r>
      <rPr>
        <sz val="11"/>
        <rFont val="宋体"/>
        <family val="3"/>
        <charset val="134"/>
      </rPr>
      <t>万美元，剥离核减后不影响企业申报奖励。</t>
    </r>
  </si>
  <si>
    <r>
      <rPr>
        <sz val="11"/>
        <rFont val="Times New Roman"/>
        <family val="1"/>
      </rPr>
      <t>1</t>
    </r>
    <r>
      <rPr>
        <sz val="11"/>
        <rFont val="宋体"/>
        <family val="3"/>
        <charset val="134"/>
      </rPr>
      <t>、</t>
    </r>
    <r>
      <rPr>
        <sz val="11"/>
        <rFont val="Times New Roman"/>
        <family val="1"/>
      </rPr>
      <t>2019</t>
    </r>
    <r>
      <rPr>
        <sz val="11"/>
        <rFont val="宋体"/>
        <family val="3"/>
        <charset val="134"/>
      </rPr>
      <t>年度服务外包离岸执行额截图不规范（查询期间为</t>
    </r>
    <r>
      <rPr>
        <sz val="11"/>
        <rFont val="Times New Roman"/>
        <family val="1"/>
      </rPr>
      <t>2019</t>
    </r>
    <r>
      <rPr>
        <sz val="11"/>
        <rFont val="宋体"/>
        <family val="3"/>
        <charset val="134"/>
      </rPr>
      <t>年</t>
    </r>
    <r>
      <rPr>
        <sz val="11"/>
        <rFont val="Times New Roman"/>
        <family val="1"/>
      </rPr>
      <t>2</t>
    </r>
    <r>
      <rPr>
        <sz val="11"/>
        <rFont val="宋体"/>
        <family val="3"/>
        <charset val="134"/>
      </rPr>
      <t>月</t>
    </r>
    <r>
      <rPr>
        <sz val="11"/>
        <rFont val="Times New Roman"/>
        <family val="1"/>
      </rPr>
      <t>1</t>
    </r>
    <r>
      <rPr>
        <sz val="11"/>
        <rFont val="宋体"/>
        <family val="3"/>
        <charset val="134"/>
      </rPr>
      <t>日</t>
    </r>
    <r>
      <rPr>
        <sz val="11"/>
        <rFont val="Times New Roman"/>
        <family val="1"/>
      </rPr>
      <t>-2020</t>
    </r>
    <r>
      <rPr>
        <sz val="11"/>
        <rFont val="宋体"/>
        <family val="3"/>
        <charset val="134"/>
      </rPr>
      <t>年</t>
    </r>
    <r>
      <rPr>
        <sz val="11"/>
        <rFont val="Times New Roman"/>
        <family val="1"/>
      </rPr>
      <t>1</t>
    </r>
    <r>
      <rPr>
        <sz val="11"/>
        <rFont val="宋体"/>
        <family val="3"/>
        <charset val="134"/>
      </rPr>
      <t>月</t>
    </r>
    <r>
      <rPr>
        <sz val="11"/>
        <rFont val="Times New Roman"/>
        <family val="1"/>
      </rPr>
      <t>31</t>
    </r>
    <r>
      <rPr>
        <sz val="11"/>
        <rFont val="宋体"/>
        <family val="3"/>
        <charset val="134"/>
      </rPr>
      <t>日</t>
    </r>
    <r>
      <rPr>
        <sz val="11"/>
        <rFont val="Times New Roman"/>
        <family val="1"/>
      </rPr>
      <t xml:space="preserve"> </t>
    </r>
    <r>
      <rPr>
        <sz val="11"/>
        <rFont val="宋体"/>
        <family val="3"/>
        <charset val="134"/>
      </rPr>
      <t>），公司提供的情况说明列示：</t>
    </r>
    <r>
      <rPr>
        <sz val="11"/>
        <rFont val="Times New Roman"/>
        <family val="1"/>
      </rPr>
      <t>2019</t>
    </r>
    <r>
      <rPr>
        <sz val="11"/>
        <rFont val="宋体"/>
        <family val="3"/>
        <charset val="134"/>
      </rPr>
      <t>年度实际外包收入在平台中为</t>
    </r>
    <r>
      <rPr>
        <sz val="11"/>
        <rFont val="Times New Roman"/>
        <family val="1"/>
      </rPr>
      <t>2019</t>
    </r>
    <r>
      <rPr>
        <sz val="11"/>
        <rFont val="宋体"/>
        <family val="3"/>
        <charset val="134"/>
      </rPr>
      <t>年</t>
    </r>
    <r>
      <rPr>
        <sz val="11"/>
        <rFont val="Times New Roman"/>
        <family val="1"/>
      </rPr>
      <t>2</t>
    </r>
    <r>
      <rPr>
        <sz val="11"/>
        <rFont val="宋体"/>
        <family val="3"/>
        <charset val="134"/>
      </rPr>
      <t>月</t>
    </r>
    <r>
      <rPr>
        <sz val="11"/>
        <rFont val="Times New Roman"/>
        <family val="1"/>
      </rPr>
      <t>1</t>
    </r>
    <r>
      <rPr>
        <sz val="11"/>
        <rFont val="宋体"/>
        <family val="3"/>
        <charset val="134"/>
      </rPr>
      <t>日</t>
    </r>
    <r>
      <rPr>
        <sz val="11"/>
        <rFont val="Times New Roman"/>
        <family val="1"/>
      </rPr>
      <t>-2020</t>
    </r>
    <r>
      <rPr>
        <sz val="11"/>
        <rFont val="宋体"/>
        <family val="3"/>
        <charset val="134"/>
      </rPr>
      <t>年</t>
    </r>
    <r>
      <rPr>
        <sz val="11"/>
        <rFont val="Times New Roman"/>
        <family val="1"/>
      </rPr>
      <t>1</t>
    </r>
    <r>
      <rPr>
        <sz val="11"/>
        <rFont val="宋体"/>
        <family val="3"/>
        <charset val="134"/>
      </rPr>
      <t>月</t>
    </r>
    <r>
      <rPr>
        <sz val="11"/>
        <rFont val="Times New Roman"/>
        <family val="1"/>
      </rPr>
      <t>31</t>
    </r>
    <r>
      <rPr>
        <sz val="11"/>
        <rFont val="宋体"/>
        <family val="3"/>
        <charset val="134"/>
      </rPr>
      <t xml:space="preserve">日（申报比实际发生晚一个月）；
</t>
    </r>
    <r>
      <rPr>
        <sz val="11"/>
        <rFont val="Times New Roman"/>
        <family val="1"/>
      </rPr>
      <t>2</t>
    </r>
    <r>
      <rPr>
        <sz val="11"/>
        <rFont val="宋体"/>
        <family val="3"/>
        <charset val="134"/>
      </rPr>
      <t>、</t>
    </r>
    <r>
      <rPr>
        <sz val="11"/>
        <rFont val="Times New Roman"/>
        <family val="1"/>
      </rPr>
      <t>2019</t>
    </r>
    <r>
      <rPr>
        <sz val="11"/>
        <rFont val="宋体"/>
        <family val="3"/>
        <charset val="134"/>
      </rPr>
      <t>年度商务局服务外包离岸执行额系统数据</t>
    </r>
    <r>
      <rPr>
        <sz val="11"/>
        <rFont val="Times New Roman"/>
        <family val="1"/>
      </rPr>
      <t>533.05</t>
    </r>
    <r>
      <rPr>
        <sz val="11"/>
        <rFont val="宋体"/>
        <family val="3"/>
        <charset val="134"/>
      </rPr>
      <t>万美元，较</t>
    </r>
    <r>
      <rPr>
        <sz val="11"/>
        <rFont val="Times New Roman"/>
        <family val="1"/>
      </rPr>
      <t>2019</t>
    </r>
    <r>
      <rPr>
        <sz val="11"/>
        <rFont val="宋体"/>
        <family val="3"/>
        <charset val="134"/>
      </rPr>
      <t>年离岸服务外包收入申报额</t>
    </r>
    <r>
      <rPr>
        <sz val="11"/>
        <rFont val="Times New Roman"/>
        <family val="1"/>
      </rPr>
      <t>544.97</t>
    </r>
    <r>
      <rPr>
        <sz val="11"/>
        <rFont val="宋体"/>
        <family val="3"/>
        <charset val="134"/>
      </rPr>
      <t>万美元少</t>
    </r>
    <r>
      <rPr>
        <sz val="11"/>
        <rFont val="Times New Roman"/>
        <family val="1"/>
      </rPr>
      <t>11.92</t>
    </r>
    <r>
      <rPr>
        <sz val="11"/>
        <rFont val="宋体"/>
        <family val="3"/>
        <charset val="134"/>
      </rPr>
      <t>万美元，差额核减，核减后不影响申报奖励金额。</t>
    </r>
  </si>
  <si>
    <r>
      <rPr>
        <sz val="11"/>
        <rFont val="宋体"/>
        <family val="3"/>
        <charset val="134"/>
      </rPr>
      <t>情况说明</t>
    </r>
    <r>
      <rPr>
        <sz val="11"/>
        <rFont val="Times New Roman"/>
        <family val="1"/>
      </rPr>
      <t>:2019</t>
    </r>
    <r>
      <rPr>
        <sz val="11"/>
        <rFont val="宋体"/>
        <family val="3"/>
        <charset val="134"/>
      </rPr>
      <t>年度实际外包收入在平台中为</t>
    </r>
    <r>
      <rPr>
        <sz val="11"/>
        <rFont val="Times New Roman"/>
        <family val="1"/>
      </rPr>
      <t>2019</t>
    </r>
    <r>
      <rPr>
        <sz val="11"/>
        <rFont val="宋体"/>
        <family val="3"/>
        <charset val="134"/>
      </rPr>
      <t>年</t>
    </r>
    <r>
      <rPr>
        <sz val="11"/>
        <rFont val="Times New Roman"/>
        <family val="1"/>
      </rPr>
      <t>2</t>
    </r>
    <r>
      <rPr>
        <sz val="11"/>
        <rFont val="宋体"/>
        <family val="3"/>
        <charset val="134"/>
      </rPr>
      <t>月</t>
    </r>
    <r>
      <rPr>
        <sz val="11"/>
        <rFont val="Times New Roman"/>
        <family val="1"/>
      </rPr>
      <t>1</t>
    </r>
    <r>
      <rPr>
        <sz val="11"/>
        <rFont val="宋体"/>
        <family val="3"/>
        <charset val="134"/>
      </rPr>
      <t>日</t>
    </r>
    <r>
      <rPr>
        <sz val="11"/>
        <rFont val="Times New Roman"/>
        <family val="1"/>
      </rPr>
      <t>-2020</t>
    </r>
    <r>
      <rPr>
        <sz val="11"/>
        <rFont val="宋体"/>
        <family val="3"/>
        <charset val="134"/>
      </rPr>
      <t>年</t>
    </r>
    <r>
      <rPr>
        <sz val="11"/>
        <rFont val="Times New Roman"/>
        <family val="1"/>
      </rPr>
      <t>1</t>
    </r>
    <r>
      <rPr>
        <sz val="11"/>
        <rFont val="宋体"/>
        <family val="3"/>
        <charset val="134"/>
      </rPr>
      <t>月</t>
    </r>
    <r>
      <rPr>
        <sz val="11"/>
        <rFont val="Times New Roman"/>
        <family val="1"/>
      </rPr>
      <t>31</t>
    </r>
    <r>
      <rPr>
        <sz val="11"/>
        <rFont val="宋体"/>
        <family val="3"/>
        <charset val="134"/>
      </rPr>
      <t>日（申报比实际发生晚一个月）</t>
    </r>
  </si>
  <si>
    <r>
      <rPr>
        <sz val="11"/>
        <rFont val="宋体"/>
        <family val="3"/>
        <charset val="134"/>
      </rPr>
      <t>苏州赛思澜信息技术服务有限公司</t>
    </r>
  </si>
  <si>
    <r>
      <rPr>
        <sz val="11"/>
        <rFont val="Times New Roman"/>
        <family val="1"/>
      </rPr>
      <t>2019</t>
    </r>
    <r>
      <rPr>
        <sz val="11"/>
        <rFont val="宋体"/>
        <family val="3"/>
        <charset val="134"/>
      </rPr>
      <t>年度商务局服务外包离岸执行额系统数据</t>
    </r>
    <r>
      <rPr>
        <sz val="11"/>
        <rFont val="Times New Roman"/>
        <family val="1"/>
      </rPr>
      <t>628.69</t>
    </r>
    <r>
      <rPr>
        <sz val="11"/>
        <rFont val="宋体"/>
        <family val="3"/>
        <charset val="134"/>
      </rPr>
      <t>万美元，较</t>
    </r>
    <r>
      <rPr>
        <sz val="11"/>
        <rFont val="Times New Roman"/>
        <family val="1"/>
      </rPr>
      <t>2019</t>
    </r>
    <r>
      <rPr>
        <sz val="11"/>
        <rFont val="宋体"/>
        <family val="3"/>
        <charset val="134"/>
      </rPr>
      <t>年离岸服务外包收入申报额</t>
    </r>
    <r>
      <rPr>
        <sz val="11"/>
        <rFont val="Times New Roman"/>
        <family val="1"/>
      </rPr>
      <t>669.37</t>
    </r>
    <r>
      <rPr>
        <sz val="11"/>
        <rFont val="宋体"/>
        <family val="3"/>
        <charset val="134"/>
      </rPr>
      <t>万美元少</t>
    </r>
    <r>
      <rPr>
        <sz val="11"/>
        <rFont val="Times New Roman"/>
        <family val="1"/>
      </rPr>
      <t>40.68</t>
    </r>
    <r>
      <rPr>
        <sz val="11"/>
        <rFont val="宋体"/>
        <family val="3"/>
        <charset val="134"/>
      </rPr>
      <t>万美元，差额核减，核减后不影响申报奖励金额。</t>
    </r>
  </si>
  <si>
    <r>
      <rPr>
        <sz val="11"/>
        <rFont val="Times New Roman"/>
        <family val="1"/>
      </rPr>
      <t>2</t>
    </r>
    <r>
      <rPr>
        <sz val="11"/>
        <rFont val="宋体"/>
        <family val="3"/>
        <charset val="134"/>
      </rPr>
      <t>、</t>
    </r>
    <r>
      <rPr>
        <sz val="11"/>
        <rFont val="Times New Roman"/>
        <family val="1"/>
      </rPr>
      <t>2018</t>
    </r>
    <r>
      <rPr>
        <sz val="11"/>
        <rFont val="宋体"/>
        <family val="3"/>
        <charset val="134"/>
      </rPr>
      <t>年、</t>
    </r>
    <r>
      <rPr>
        <sz val="11"/>
        <rFont val="Times New Roman"/>
        <family val="1"/>
      </rPr>
      <t>2019</t>
    </r>
    <r>
      <rPr>
        <sz val="11"/>
        <rFont val="宋体"/>
        <family val="3"/>
        <charset val="134"/>
      </rPr>
      <t>年审计报告为复印件，未加盖会计师事务所公章，全额核减。（</t>
    </r>
    <r>
      <rPr>
        <sz val="11"/>
        <rFont val="Times New Roman"/>
        <family val="1"/>
      </rPr>
      <t>2019</t>
    </r>
    <r>
      <rPr>
        <sz val="11"/>
        <rFont val="宋体"/>
        <family val="3"/>
        <charset val="134"/>
      </rPr>
      <t>年提供了原件，</t>
    </r>
    <r>
      <rPr>
        <sz val="11"/>
        <rFont val="Times New Roman"/>
        <family val="1"/>
      </rPr>
      <t>2018</t>
    </r>
    <r>
      <rPr>
        <sz val="11"/>
        <rFont val="宋体"/>
        <family val="3"/>
        <charset val="134"/>
      </rPr>
      <t>年为复印件报告页加盖了事务所公章，加盖了事务所骑缝章）</t>
    </r>
  </si>
  <si>
    <r>
      <rPr>
        <sz val="11"/>
        <rFont val="宋体"/>
        <family val="3"/>
        <charset val="134"/>
      </rPr>
      <t>亿磐系统科技（苏州）有限公司</t>
    </r>
  </si>
  <si>
    <r>
      <rPr>
        <sz val="11"/>
        <rFont val="Times New Roman"/>
        <family val="1"/>
      </rPr>
      <t>2019</t>
    </r>
    <r>
      <rPr>
        <sz val="11"/>
        <rFont val="宋体"/>
        <family val="3"/>
        <charset val="134"/>
      </rPr>
      <t>年度商务局服务外包离岸执行额系统数据</t>
    </r>
    <r>
      <rPr>
        <sz val="11"/>
        <rFont val="Times New Roman"/>
        <family val="1"/>
      </rPr>
      <t>382.08</t>
    </r>
    <r>
      <rPr>
        <sz val="11"/>
        <rFont val="宋体"/>
        <family val="3"/>
        <charset val="134"/>
      </rPr>
      <t>万美元，较</t>
    </r>
    <r>
      <rPr>
        <sz val="11"/>
        <rFont val="Times New Roman"/>
        <family val="1"/>
      </rPr>
      <t>2019</t>
    </r>
    <r>
      <rPr>
        <sz val="11"/>
        <rFont val="宋体"/>
        <family val="3"/>
        <charset val="134"/>
      </rPr>
      <t>年离岸服务外包收入申报额</t>
    </r>
    <r>
      <rPr>
        <sz val="11"/>
        <rFont val="Times New Roman"/>
        <family val="1"/>
      </rPr>
      <t>396.08</t>
    </r>
    <r>
      <rPr>
        <sz val="11"/>
        <rFont val="宋体"/>
        <family val="3"/>
        <charset val="134"/>
      </rPr>
      <t>万美元少</t>
    </r>
    <r>
      <rPr>
        <sz val="11"/>
        <rFont val="Times New Roman"/>
        <family val="1"/>
      </rPr>
      <t>14</t>
    </r>
    <r>
      <rPr>
        <sz val="11"/>
        <rFont val="宋体"/>
        <family val="3"/>
        <charset val="134"/>
      </rPr>
      <t>万美元，差额核减，核减后不影响申报奖励金额。</t>
    </r>
  </si>
  <si>
    <r>
      <rPr>
        <sz val="11"/>
        <rFont val="宋体"/>
        <family val="3"/>
        <charset val="134"/>
      </rPr>
      <t>东曜药业有限公司</t>
    </r>
  </si>
  <si>
    <r>
      <rPr>
        <sz val="11"/>
        <rFont val="Times New Roman"/>
        <family val="1"/>
      </rPr>
      <t>1</t>
    </r>
    <r>
      <rPr>
        <sz val="11"/>
        <rFont val="宋体"/>
        <family val="3"/>
        <charset val="134"/>
      </rPr>
      <t>、</t>
    </r>
    <r>
      <rPr>
        <sz val="11"/>
        <rFont val="Times New Roman"/>
        <family val="1"/>
      </rPr>
      <t>2018</t>
    </r>
    <r>
      <rPr>
        <sz val="11"/>
        <rFont val="宋体"/>
        <family val="3"/>
        <charset val="134"/>
      </rPr>
      <t>年、</t>
    </r>
    <r>
      <rPr>
        <sz val="11"/>
        <rFont val="Times New Roman"/>
        <family val="1"/>
      </rPr>
      <t>2019</t>
    </r>
    <r>
      <rPr>
        <sz val="11"/>
        <rFont val="宋体"/>
        <family val="3"/>
        <charset val="134"/>
      </rPr>
      <t xml:space="preserve">年审计报告复印件加盖事务所验证专用章，未加盖事务所公章；
</t>
    </r>
    <r>
      <rPr>
        <sz val="11"/>
        <rFont val="Times New Roman"/>
        <family val="1"/>
      </rPr>
      <t>2</t>
    </r>
    <r>
      <rPr>
        <sz val="11"/>
        <rFont val="宋体"/>
        <family val="3"/>
        <charset val="134"/>
      </rPr>
      <t>、未提供</t>
    </r>
    <r>
      <rPr>
        <sz val="11"/>
        <rFont val="Times New Roman"/>
        <family val="1"/>
      </rPr>
      <t>2019</t>
    </r>
    <r>
      <rPr>
        <sz val="11"/>
        <rFont val="宋体"/>
        <family val="3"/>
        <charset val="134"/>
      </rPr>
      <t xml:space="preserve">年度服务外包离岸执行额截图；
</t>
    </r>
    <r>
      <rPr>
        <sz val="11"/>
        <rFont val="Times New Roman"/>
        <family val="1"/>
      </rPr>
      <t>3</t>
    </r>
    <r>
      <rPr>
        <sz val="11"/>
        <rFont val="宋体"/>
        <family val="3"/>
        <charset val="134"/>
      </rPr>
      <t>、企业未在</t>
    </r>
    <r>
      <rPr>
        <sz val="11"/>
        <rFont val="Times New Roman"/>
        <family val="1"/>
      </rPr>
      <t>“</t>
    </r>
    <r>
      <rPr>
        <sz val="11"/>
        <rFont val="宋体"/>
        <family val="3"/>
        <charset val="134"/>
      </rPr>
      <t>服务外包和软件出口子应用</t>
    </r>
    <r>
      <rPr>
        <sz val="11"/>
        <rFont val="Times New Roman"/>
        <family val="1"/>
      </rPr>
      <t>”</t>
    </r>
    <r>
      <rPr>
        <sz val="11"/>
        <rFont val="宋体"/>
        <family val="3"/>
        <charset val="134"/>
      </rPr>
      <t>系统中填写</t>
    </r>
    <r>
      <rPr>
        <sz val="11"/>
        <rFont val="Times New Roman"/>
        <family val="1"/>
      </rPr>
      <t>2019</t>
    </r>
    <r>
      <rPr>
        <sz val="11"/>
        <rFont val="宋体"/>
        <family val="3"/>
        <charset val="134"/>
      </rPr>
      <t>年度服务外包收入相关数据，全额核减。</t>
    </r>
  </si>
  <si>
    <r>
      <rPr>
        <sz val="11"/>
        <rFont val="宋体"/>
        <family val="3"/>
        <charset val="134"/>
      </rPr>
      <t>网翊（苏州）科技发展有限公司</t>
    </r>
  </si>
  <si>
    <r>
      <rPr>
        <sz val="11"/>
        <rFont val="Times New Roman"/>
        <family val="1"/>
      </rPr>
      <t>1</t>
    </r>
    <r>
      <rPr>
        <sz val="11"/>
        <rFont val="宋体"/>
        <family val="3"/>
        <charset val="134"/>
      </rPr>
      <t>、统一社会信用代码证复印件未加盖申报企业公章；</t>
    </r>
    <r>
      <rPr>
        <sz val="11"/>
        <color rgb="FF00B0F0"/>
        <rFont val="宋体"/>
        <family val="3"/>
        <charset val="134"/>
      </rPr>
      <t>（已补）</t>
    </r>
    <r>
      <rPr>
        <sz val="11"/>
        <rFont val="Times New Roman"/>
        <family val="1"/>
      </rPr>
      <t xml:space="preserve">
2</t>
    </r>
    <r>
      <rPr>
        <sz val="11"/>
        <rFont val="宋体"/>
        <family val="3"/>
        <charset val="134"/>
      </rPr>
      <t>、实际以人民币结算，合同未见约定以人民币支付，未提供相关业务凭证复印件。提供了发票（</t>
    </r>
    <r>
      <rPr>
        <sz val="11"/>
        <rFont val="Times New Roman"/>
        <family val="1"/>
      </rPr>
      <t>invoice</t>
    </r>
    <r>
      <rPr>
        <sz val="11"/>
        <rFont val="宋体"/>
        <family val="3"/>
        <charset val="134"/>
      </rPr>
      <t>）</t>
    </r>
  </si>
  <si>
    <r>
      <rPr>
        <sz val="11"/>
        <rFont val="宋体"/>
        <family val="3"/>
        <charset val="134"/>
      </rPr>
      <t>德莱维信息咨询（苏州）有限公司</t>
    </r>
  </si>
  <si>
    <r>
      <rPr>
        <sz val="11"/>
        <rFont val="Times New Roman"/>
        <family val="1"/>
      </rPr>
      <t>2019</t>
    </r>
    <r>
      <rPr>
        <sz val="11"/>
        <rFont val="宋体"/>
        <family val="3"/>
        <charset val="134"/>
      </rPr>
      <t>年度商务局服务外包离岸执行额系统数据</t>
    </r>
    <r>
      <rPr>
        <sz val="11"/>
        <rFont val="Times New Roman"/>
        <family val="1"/>
      </rPr>
      <t>696.20</t>
    </r>
    <r>
      <rPr>
        <sz val="11"/>
        <rFont val="宋体"/>
        <family val="3"/>
        <charset val="134"/>
      </rPr>
      <t>万美元，较</t>
    </r>
    <r>
      <rPr>
        <sz val="11"/>
        <rFont val="Times New Roman"/>
        <family val="1"/>
      </rPr>
      <t>2019</t>
    </r>
    <r>
      <rPr>
        <sz val="11"/>
        <rFont val="宋体"/>
        <family val="3"/>
        <charset val="134"/>
      </rPr>
      <t>年离岸服务外包收入申报额</t>
    </r>
    <r>
      <rPr>
        <sz val="11"/>
        <rFont val="Times New Roman"/>
        <family val="1"/>
      </rPr>
      <t>826.71</t>
    </r>
    <r>
      <rPr>
        <sz val="11"/>
        <rFont val="宋体"/>
        <family val="3"/>
        <charset val="134"/>
      </rPr>
      <t>万美元少</t>
    </r>
    <r>
      <rPr>
        <sz val="11"/>
        <rFont val="Times New Roman"/>
        <family val="1"/>
      </rPr>
      <t>130.51</t>
    </r>
    <r>
      <rPr>
        <sz val="11"/>
        <rFont val="宋体"/>
        <family val="3"/>
        <charset val="134"/>
      </rPr>
      <t>万美元，差额核减，核减后不影响申报奖励金额。</t>
    </r>
  </si>
  <si>
    <r>
      <rPr>
        <sz val="11"/>
        <rFont val="Times New Roman"/>
        <family val="1"/>
      </rPr>
      <t>2</t>
    </r>
    <r>
      <rPr>
        <sz val="11"/>
        <rFont val="宋体"/>
        <family val="3"/>
        <charset val="134"/>
      </rPr>
      <t>、</t>
    </r>
    <r>
      <rPr>
        <sz val="11"/>
        <rFont val="Times New Roman"/>
        <family val="1"/>
      </rPr>
      <t>2018</t>
    </r>
    <r>
      <rPr>
        <sz val="11"/>
        <rFont val="宋体"/>
        <family val="3"/>
        <charset val="134"/>
      </rPr>
      <t>年度、</t>
    </r>
    <r>
      <rPr>
        <sz val="11"/>
        <rFont val="Times New Roman"/>
        <family val="1"/>
      </rPr>
      <t>2019</t>
    </r>
    <r>
      <rPr>
        <sz val="11"/>
        <rFont val="宋体"/>
        <family val="3"/>
        <charset val="134"/>
      </rPr>
      <t>年度企业审计报告为复印件，未加盖会计师事务所公章，全额核减。</t>
    </r>
    <r>
      <rPr>
        <sz val="11"/>
        <color rgb="FF00B0F0"/>
        <rFont val="宋体"/>
        <family val="3"/>
        <charset val="134"/>
      </rPr>
      <t>（已补原件）</t>
    </r>
  </si>
  <si>
    <r>
      <rPr>
        <sz val="11"/>
        <rFont val="宋体"/>
        <family val="3"/>
        <charset val="134"/>
      </rPr>
      <t>医药研发收入</t>
    </r>
  </si>
  <si>
    <r>
      <rPr>
        <sz val="11"/>
        <rFont val="宋体"/>
        <family val="3"/>
        <charset val="134"/>
      </rPr>
      <t>新区</t>
    </r>
  </si>
  <si>
    <r>
      <rPr>
        <sz val="11"/>
        <rFont val="宋体"/>
        <family val="3"/>
        <charset val="134"/>
      </rPr>
      <t>优倍快（苏州）网络科技有限公司</t>
    </r>
  </si>
  <si>
    <r>
      <rPr>
        <sz val="11"/>
        <rFont val="Times New Roman"/>
        <family val="1"/>
      </rPr>
      <t>1</t>
    </r>
    <r>
      <rPr>
        <sz val="11"/>
        <rFont val="宋体"/>
        <family val="3"/>
        <charset val="134"/>
      </rPr>
      <t>、其中</t>
    </r>
    <r>
      <rPr>
        <sz val="11"/>
        <rFont val="Times New Roman"/>
        <family val="1"/>
      </rPr>
      <t>16,204.43</t>
    </r>
    <r>
      <rPr>
        <sz val="11"/>
        <rFont val="宋体"/>
        <family val="3"/>
        <charset val="134"/>
      </rPr>
      <t>美元未提供涉外收入申报单、</t>
    </r>
    <r>
      <rPr>
        <sz val="11"/>
        <rFont val="Times New Roman"/>
        <family val="1"/>
      </rPr>
      <t>3,502,523.46</t>
    </r>
    <r>
      <rPr>
        <sz val="11"/>
        <rFont val="宋体"/>
        <family val="3"/>
        <charset val="134"/>
      </rPr>
      <t>美元涉外收入申报日期及银行回单收款日期为</t>
    </r>
    <r>
      <rPr>
        <sz val="11"/>
        <rFont val="Times New Roman"/>
        <family val="1"/>
      </rPr>
      <t>2020</t>
    </r>
    <r>
      <rPr>
        <sz val="11"/>
        <rFont val="宋体"/>
        <family val="3"/>
        <charset val="134"/>
      </rPr>
      <t>年</t>
    </r>
    <r>
      <rPr>
        <sz val="11"/>
        <rFont val="Times New Roman"/>
        <family val="1"/>
      </rPr>
      <t>6</t>
    </r>
    <r>
      <rPr>
        <sz val="11"/>
        <rFont val="宋体"/>
        <family val="3"/>
        <charset val="134"/>
      </rPr>
      <t>月</t>
    </r>
    <r>
      <rPr>
        <sz val="11"/>
        <rFont val="Times New Roman"/>
        <family val="1"/>
      </rPr>
      <t>22</t>
    </r>
    <r>
      <rPr>
        <sz val="11"/>
        <rFont val="宋体"/>
        <family val="3"/>
        <charset val="134"/>
      </rPr>
      <t xml:space="preserve">日；
</t>
    </r>
    <r>
      <rPr>
        <sz val="11"/>
        <rFont val="Times New Roman"/>
        <family val="1"/>
      </rPr>
      <t>2</t>
    </r>
    <r>
      <rPr>
        <sz val="11"/>
        <rFont val="宋体"/>
        <family val="3"/>
        <charset val="134"/>
      </rPr>
      <t>、</t>
    </r>
    <r>
      <rPr>
        <sz val="11"/>
        <rFont val="Times New Roman"/>
        <family val="1"/>
      </rPr>
      <t>2019</t>
    </r>
    <r>
      <rPr>
        <sz val="11"/>
        <rFont val="宋体"/>
        <family val="3"/>
        <charset val="134"/>
      </rPr>
      <t>年度服务外包离岸执行额截图不规范，未能反映</t>
    </r>
    <r>
      <rPr>
        <sz val="11"/>
        <rFont val="Times New Roman"/>
        <family val="1"/>
      </rPr>
      <t>“</t>
    </r>
    <r>
      <rPr>
        <sz val="11"/>
        <rFont val="宋体"/>
        <family val="3"/>
        <charset val="134"/>
      </rPr>
      <t>服务外包和软件出口子应用</t>
    </r>
    <r>
      <rPr>
        <sz val="11"/>
        <rFont val="Times New Roman"/>
        <family val="1"/>
      </rPr>
      <t>”</t>
    </r>
    <r>
      <rPr>
        <sz val="11"/>
        <rFont val="宋体"/>
        <family val="3"/>
        <charset val="134"/>
      </rPr>
      <t xml:space="preserve">系统数据；
</t>
    </r>
    <r>
      <rPr>
        <sz val="11"/>
        <rFont val="Times New Roman"/>
        <family val="1"/>
      </rPr>
      <t>3</t>
    </r>
    <r>
      <rPr>
        <sz val="11"/>
        <rFont val="宋体"/>
        <family val="3"/>
        <charset val="134"/>
      </rPr>
      <t xml:space="preserve">、申报材料中未见财政专项资金项目申报信用承诺书；
</t>
    </r>
    <r>
      <rPr>
        <sz val="11"/>
        <rFont val="Times New Roman"/>
        <family val="1"/>
      </rPr>
      <t>4</t>
    </r>
    <r>
      <rPr>
        <sz val="11"/>
        <rFont val="宋体"/>
        <family val="3"/>
        <charset val="134"/>
      </rPr>
      <t>、企业未在</t>
    </r>
    <r>
      <rPr>
        <sz val="11"/>
        <rFont val="Times New Roman"/>
        <family val="1"/>
      </rPr>
      <t>“</t>
    </r>
    <r>
      <rPr>
        <sz val="11"/>
        <rFont val="宋体"/>
        <family val="3"/>
        <charset val="134"/>
      </rPr>
      <t>服务外包和软件出口子应用</t>
    </r>
    <r>
      <rPr>
        <sz val="11"/>
        <rFont val="Times New Roman"/>
        <family val="1"/>
      </rPr>
      <t>”</t>
    </r>
    <r>
      <rPr>
        <sz val="11"/>
        <rFont val="宋体"/>
        <family val="3"/>
        <charset val="134"/>
      </rPr>
      <t>系统中填写</t>
    </r>
    <r>
      <rPr>
        <sz val="11"/>
        <rFont val="Times New Roman"/>
        <family val="1"/>
      </rPr>
      <t>2019</t>
    </r>
    <r>
      <rPr>
        <sz val="11"/>
        <rFont val="宋体"/>
        <family val="3"/>
        <charset val="134"/>
      </rPr>
      <t>年度服务外包收入相关数据；
根据备注</t>
    </r>
    <r>
      <rPr>
        <sz val="11"/>
        <rFont val="Times New Roman"/>
        <family val="1"/>
      </rPr>
      <t>4-5</t>
    </r>
    <r>
      <rPr>
        <sz val="11"/>
        <rFont val="宋体"/>
        <family val="3"/>
        <charset val="134"/>
      </rPr>
      <t>，全额核减。</t>
    </r>
  </si>
  <si>
    <r>
      <rPr>
        <sz val="11"/>
        <rFont val="Times New Roman"/>
        <family val="1"/>
      </rPr>
      <t>2018</t>
    </r>
    <r>
      <rPr>
        <sz val="11"/>
        <rFont val="宋体"/>
        <family val="3"/>
        <charset val="134"/>
      </rPr>
      <t>年、</t>
    </r>
    <r>
      <rPr>
        <sz val="11"/>
        <rFont val="Times New Roman"/>
        <family val="1"/>
      </rPr>
      <t>2019</t>
    </r>
    <r>
      <rPr>
        <sz val="11"/>
        <rFont val="宋体"/>
        <family val="3"/>
        <charset val="134"/>
      </rPr>
      <t xml:space="preserve">年审计报告提供原件，未加盖申报企业公章；
</t>
    </r>
    <r>
      <rPr>
        <sz val="11"/>
        <rFont val="Times New Roman"/>
        <family val="1"/>
      </rPr>
      <t>2</t>
    </r>
    <r>
      <rPr>
        <sz val="11"/>
        <rFont val="宋体"/>
        <family val="3"/>
        <charset val="134"/>
      </rPr>
      <t>、</t>
    </r>
  </si>
  <si>
    <r>
      <rPr>
        <sz val="11"/>
        <rFont val="宋体"/>
        <family val="3"/>
        <charset val="134"/>
      </rPr>
      <t>其中</t>
    </r>
    <r>
      <rPr>
        <sz val="11"/>
        <rFont val="Times New Roman"/>
        <family val="1"/>
      </rPr>
      <t>USD226,478.70</t>
    </r>
    <r>
      <rPr>
        <sz val="11"/>
        <rFont val="宋体"/>
        <family val="3"/>
        <charset val="134"/>
      </rPr>
      <t>元</t>
    </r>
    <r>
      <rPr>
        <sz val="11"/>
        <rFont val="Times New Roman"/>
        <family val="1"/>
      </rPr>
      <t>invoice</t>
    </r>
    <r>
      <rPr>
        <sz val="11"/>
        <rFont val="宋体"/>
        <family val="3"/>
        <charset val="134"/>
      </rPr>
      <t>日期为</t>
    </r>
    <r>
      <rPr>
        <sz val="11"/>
        <rFont val="Times New Roman"/>
        <family val="1"/>
      </rPr>
      <t>2020</t>
    </r>
    <r>
      <rPr>
        <sz val="11"/>
        <rFont val="宋体"/>
        <family val="3"/>
        <charset val="134"/>
      </rPr>
      <t>年。</t>
    </r>
  </si>
  <si>
    <r>
      <rPr>
        <sz val="11"/>
        <rFont val="宋体"/>
        <family val="3"/>
        <charset val="134"/>
      </rPr>
      <t>苏州欧清电子有限公司</t>
    </r>
  </si>
  <si>
    <t>成长型</t>
  </si>
  <si>
    <r>
      <rPr>
        <sz val="11"/>
        <rFont val="宋体"/>
        <family val="3"/>
        <charset val="134"/>
      </rPr>
      <t>遥控器研发费、供应链质量检测技术指导费</t>
    </r>
  </si>
  <si>
    <r>
      <rPr>
        <sz val="11"/>
        <rFont val="宋体"/>
        <family val="3"/>
        <charset val="134"/>
      </rPr>
      <t>苏州贝宝信息科技有限公司</t>
    </r>
  </si>
  <si>
    <r>
      <rPr>
        <sz val="11"/>
        <rFont val="宋体"/>
        <family val="3"/>
        <charset val="134"/>
      </rPr>
      <t>计算机软件服务</t>
    </r>
  </si>
  <si>
    <r>
      <rPr>
        <sz val="11"/>
        <rFont val="宋体"/>
        <family val="3"/>
        <charset val="134"/>
      </rPr>
      <t>苏州新宁公共保税仓储有限公司</t>
    </r>
  </si>
  <si>
    <r>
      <rPr>
        <sz val="11"/>
        <rFont val="Times New Roman"/>
        <family val="1"/>
      </rPr>
      <t>1</t>
    </r>
    <r>
      <rPr>
        <sz val="11"/>
        <rFont val="宋体"/>
        <family val="3"/>
        <charset val="134"/>
      </rPr>
      <t>、未提供</t>
    </r>
    <r>
      <rPr>
        <sz val="11"/>
        <rFont val="Times New Roman"/>
        <family val="1"/>
      </rPr>
      <t>2019</t>
    </r>
    <r>
      <rPr>
        <sz val="11"/>
        <rFont val="宋体"/>
        <family val="3"/>
        <charset val="134"/>
      </rPr>
      <t xml:space="preserve">年度服务外包离岸执行额截图；
</t>
    </r>
    <r>
      <rPr>
        <sz val="11"/>
        <rFont val="Times New Roman"/>
        <family val="1"/>
      </rPr>
      <t>2</t>
    </r>
    <r>
      <rPr>
        <sz val="11"/>
        <rFont val="宋体"/>
        <family val="3"/>
        <charset val="134"/>
      </rPr>
      <t>、</t>
    </r>
    <r>
      <rPr>
        <sz val="11"/>
        <rFont val="Times New Roman"/>
        <family val="1"/>
      </rPr>
      <t>2019</t>
    </r>
    <r>
      <rPr>
        <sz val="11"/>
        <rFont val="宋体"/>
        <family val="3"/>
        <charset val="134"/>
      </rPr>
      <t>年离岸服务外包收入申报额申报金额</t>
    </r>
    <r>
      <rPr>
        <sz val="11"/>
        <rFont val="Times New Roman"/>
        <family val="1"/>
      </rPr>
      <t>267.71</t>
    </r>
    <r>
      <rPr>
        <sz val="11"/>
        <rFont val="宋体"/>
        <family val="3"/>
        <charset val="134"/>
      </rPr>
      <t>万美元，仅提供</t>
    </r>
    <r>
      <rPr>
        <sz val="11"/>
        <rFont val="Times New Roman"/>
        <family val="1"/>
      </rPr>
      <t>213.32</t>
    </r>
    <r>
      <rPr>
        <sz val="11"/>
        <rFont val="宋体"/>
        <family val="3"/>
        <charset val="134"/>
      </rPr>
      <t xml:space="preserve">万美元涉外收入申报单；
</t>
    </r>
    <r>
      <rPr>
        <sz val="11"/>
        <rFont val="Times New Roman"/>
        <family val="1"/>
      </rPr>
      <t>3</t>
    </r>
    <r>
      <rPr>
        <sz val="11"/>
        <rFont val="宋体"/>
        <family val="3"/>
        <charset val="134"/>
      </rPr>
      <t>、</t>
    </r>
    <r>
      <rPr>
        <sz val="11"/>
        <rFont val="Times New Roman"/>
        <family val="1"/>
      </rPr>
      <t>2018</t>
    </r>
    <r>
      <rPr>
        <sz val="11"/>
        <rFont val="宋体"/>
        <family val="3"/>
        <charset val="134"/>
      </rPr>
      <t>年度、</t>
    </r>
    <r>
      <rPr>
        <sz val="11"/>
        <rFont val="Times New Roman"/>
        <family val="1"/>
      </rPr>
      <t>2019</t>
    </r>
    <r>
      <rPr>
        <sz val="11"/>
        <rFont val="宋体"/>
        <family val="3"/>
        <charset val="134"/>
      </rPr>
      <t xml:space="preserve">年度企业审计报告为复印件，未加盖会计师事务所公章；
</t>
    </r>
    <r>
      <rPr>
        <sz val="11"/>
        <rFont val="Times New Roman"/>
        <family val="1"/>
      </rPr>
      <t>4</t>
    </r>
    <r>
      <rPr>
        <sz val="11"/>
        <rFont val="宋体"/>
        <family val="3"/>
        <charset val="134"/>
      </rPr>
      <t xml:space="preserve">、未提供银行收款凭证；
</t>
    </r>
    <r>
      <rPr>
        <sz val="11"/>
        <rFont val="Times New Roman"/>
        <family val="1"/>
      </rPr>
      <t>5</t>
    </r>
    <r>
      <rPr>
        <sz val="11"/>
        <rFont val="宋体"/>
        <family val="3"/>
        <charset val="134"/>
      </rPr>
      <t>、资金申请表未签名；</t>
    </r>
    <r>
      <rPr>
        <sz val="11"/>
        <rFont val="Times New Roman"/>
        <family val="1"/>
      </rPr>
      <t xml:space="preserve">
6</t>
    </r>
    <r>
      <rPr>
        <sz val="11"/>
        <rFont val="宋体"/>
        <family val="3"/>
        <charset val="134"/>
      </rPr>
      <t>、业务为物流仓储、货物运输，属于一般性服务业，不属于服务外包业务；
根据备注</t>
    </r>
    <r>
      <rPr>
        <sz val="11"/>
        <rFont val="Times New Roman"/>
        <family val="1"/>
      </rPr>
      <t>3-6</t>
    </r>
    <r>
      <rPr>
        <sz val="11"/>
        <rFont val="宋体"/>
        <family val="3"/>
        <charset val="134"/>
      </rPr>
      <t>项，全额核减。</t>
    </r>
  </si>
  <si>
    <r>
      <rPr>
        <sz val="11"/>
        <rFont val="宋体"/>
        <family val="3"/>
        <charset val="134"/>
      </rPr>
      <t>海运货物在港口的使用费收入（仓储服务外包）</t>
    </r>
  </si>
  <si>
    <r>
      <rPr>
        <sz val="11"/>
        <rFont val="宋体"/>
        <family val="3"/>
        <charset val="134"/>
      </rPr>
      <t>苏州新宁物流有限公司</t>
    </r>
  </si>
  <si>
    <r>
      <rPr>
        <sz val="11"/>
        <rFont val="Times New Roman"/>
        <family val="1"/>
      </rPr>
      <t>1</t>
    </r>
    <r>
      <rPr>
        <sz val="11"/>
        <rFont val="宋体"/>
        <family val="3"/>
        <charset val="134"/>
      </rPr>
      <t>、未提供</t>
    </r>
    <r>
      <rPr>
        <sz val="11"/>
        <rFont val="Times New Roman"/>
        <family val="1"/>
      </rPr>
      <t>2019</t>
    </r>
    <r>
      <rPr>
        <sz val="11"/>
        <rFont val="宋体"/>
        <family val="3"/>
        <charset val="134"/>
      </rPr>
      <t xml:space="preserve">年度服务外包离岸执行额截图；
</t>
    </r>
    <r>
      <rPr>
        <sz val="11"/>
        <rFont val="Times New Roman"/>
        <family val="1"/>
      </rPr>
      <t>2</t>
    </r>
    <r>
      <rPr>
        <sz val="11"/>
        <rFont val="宋体"/>
        <family val="3"/>
        <charset val="134"/>
      </rPr>
      <t>、</t>
    </r>
    <r>
      <rPr>
        <sz val="11"/>
        <rFont val="Times New Roman"/>
        <family val="1"/>
      </rPr>
      <t>2019</t>
    </r>
    <r>
      <rPr>
        <sz val="11"/>
        <rFont val="宋体"/>
        <family val="3"/>
        <charset val="134"/>
      </rPr>
      <t>年离岸服务外包收入申报额申报金额</t>
    </r>
    <r>
      <rPr>
        <sz val="11"/>
        <rFont val="Times New Roman"/>
        <family val="1"/>
      </rPr>
      <t>267.71</t>
    </r>
    <r>
      <rPr>
        <sz val="11"/>
        <rFont val="宋体"/>
        <family val="3"/>
        <charset val="134"/>
      </rPr>
      <t>万美元，仅提供</t>
    </r>
    <r>
      <rPr>
        <sz val="11"/>
        <rFont val="Times New Roman"/>
        <family val="1"/>
      </rPr>
      <t>263.08</t>
    </r>
    <r>
      <rPr>
        <sz val="11"/>
        <rFont val="宋体"/>
        <family val="3"/>
        <charset val="134"/>
      </rPr>
      <t xml:space="preserve">万美元涉外收入申报单；
</t>
    </r>
    <r>
      <rPr>
        <sz val="11"/>
        <rFont val="Times New Roman"/>
        <family val="1"/>
      </rPr>
      <t>3</t>
    </r>
    <r>
      <rPr>
        <sz val="11"/>
        <rFont val="宋体"/>
        <family val="3"/>
        <charset val="134"/>
      </rPr>
      <t>、</t>
    </r>
    <r>
      <rPr>
        <sz val="11"/>
        <rFont val="Times New Roman"/>
        <family val="1"/>
      </rPr>
      <t>2018</t>
    </r>
    <r>
      <rPr>
        <sz val="11"/>
        <rFont val="宋体"/>
        <family val="3"/>
        <charset val="134"/>
      </rPr>
      <t>年度、</t>
    </r>
    <r>
      <rPr>
        <sz val="11"/>
        <rFont val="Times New Roman"/>
        <family val="1"/>
      </rPr>
      <t>2019</t>
    </r>
    <r>
      <rPr>
        <sz val="11"/>
        <rFont val="宋体"/>
        <family val="3"/>
        <charset val="134"/>
      </rPr>
      <t xml:space="preserve">年度企业审计报告为复印件，未加盖会计师事务所公章；
</t>
    </r>
    <r>
      <rPr>
        <sz val="11"/>
        <rFont val="Times New Roman"/>
        <family val="1"/>
      </rPr>
      <t>4</t>
    </r>
    <r>
      <rPr>
        <sz val="11"/>
        <rFont val="宋体"/>
        <family val="3"/>
        <charset val="134"/>
      </rPr>
      <t xml:space="preserve">、未提供银行收款凭证；
</t>
    </r>
    <r>
      <rPr>
        <sz val="11"/>
        <rFont val="Times New Roman"/>
        <family val="1"/>
      </rPr>
      <t>5</t>
    </r>
    <r>
      <rPr>
        <sz val="11"/>
        <rFont val="宋体"/>
        <family val="3"/>
        <charset val="134"/>
      </rPr>
      <t>、资金申请表未签名只盖章；</t>
    </r>
    <r>
      <rPr>
        <sz val="11"/>
        <rFont val="Times New Roman"/>
        <family val="1"/>
      </rPr>
      <t xml:space="preserve">
6</t>
    </r>
    <r>
      <rPr>
        <sz val="11"/>
        <rFont val="宋体"/>
        <family val="3"/>
        <charset val="134"/>
      </rPr>
      <t>、业务为物流仓储、货物运输，属于一般性服务业，不属于服务外包业务；
根据备注</t>
    </r>
    <r>
      <rPr>
        <sz val="11"/>
        <rFont val="Times New Roman"/>
        <family val="1"/>
      </rPr>
      <t>3-6</t>
    </r>
    <r>
      <rPr>
        <sz val="11"/>
        <rFont val="宋体"/>
        <family val="3"/>
        <charset val="134"/>
      </rPr>
      <t>项，全额核减。</t>
    </r>
  </si>
  <si>
    <r>
      <rPr>
        <sz val="11"/>
        <rFont val="宋体"/>
        <family val="3"/>
        <charset val="134"/>
      </rPr>
      <t>陆运代理费收入</t>
    </r>
  </si>
  <si>
    <r>
      <rPr>
        <sz val="11"/>
        <rFont val="宋体"/>
        <family val="3"/>
        <charset val="134"/>
      </rPr>
      <t>苏州西门子电器有限公司</t>
    </r>
  </si>
  <si>
    <r>
      <rPr>
        <sz val="11"/>
        <color rgb="FFFF0000"/>
        <rFont val="Times New Roman"/>
        <family val="1"/>
      </rPr>
      <t xml:space="preserve">
</t>
    </r>
    <r>
      <rPr>
        <sz val="11"/>
        <rFont val="Times New Roman"/>
        <family val="1"/>
      </rPr>
      <t>2019</t>
    </r>
    <r>
      <rPr>
        <sz val="11"/>
        <rFont val="宋体"/>
        <family val="3"/>
        <charset val="134"/>
      </rPr>
      <t>年度商务局服务外包离岸执行额系统数据</t>
    </r>
    <r>
      <rPr>
        <sz val="11"/>
        <rFont val="Times New Roman"/>
        <family val="1"/>
      </rPr>
      <t>452.81</t>
    </r>
    <r>
      <rPr>
        <sz val="11"/>
        <rFont val="宋体"/>
        <family val="3"/>
        <charset val="134"/>
      </rPr>
      <t>万美元，较</t>
    </r>
    <r>
      <rPr>
        <sz val="11"/>
        <rFont val="Times New Roman"/>
        <family val="1"/>
      </rPr>
      <t>2019</t>
    </r>
    <r>
      <rPr>
        <sz val="11"/>
        <rFont val="宋体"/>
        <family val="3"/>
        <charset val="134"/>
      </rPr>
      <t>年离岸服务外包收入申报额少</t>
    </r>
    <r>
      <rPr>
        <sz val="11"/>
        <rFont val="Times New Roman"/>
        <family val="1"/>
      </rPr>
      <t>24.31</t>
    </r>
    <r>
      <rPr>
        <sz val="11"/>
        <rFont val="宋体"/>
        <family val="3"/>
        <charset val="134"/>
      </rPr>
      <t xml:space="preserve">万美元，差额核减。
</t>
    </r>
  </si>
  <si>
    <r>
      <rPr>
        <sz val="11"/>
        <rFont val="Times New Roman"/>
        <family val="1"/>
      </rPr>
      <t>1</t>
    </r>
    <r>
      <rPr>
        <sz val="11"/>
        <rFont val="宋体"/>
        <family val="3"/>
        <charset val="134"/>
      </rPr>
      <t xml:space="preserve">、以人民币跨境结算的外包业务收入，未提供相关业务凭证复印件：合同对应的订单未提供翻译件；（已补发票）
</t>
    </r>
    <r>
      <rPr>
        <sz val="11"/>
        <rFont val="Times New Roman"/>
        <family val="1"/>
      </rPr>
      <t>2</t>
    </r>
    <r>
      <rPr>
        <sz val="11"/>
        <rFont val="宋体"/>
        <family val="3"/>
        <charset val="134"/>
      </rPr>
      <t>、提供的系统数据截图不规范；</t>
    </r>
    <r>
      <rPr>
        <sz val="11"/>
        <color rgb="FF00B0F0"/>
        <rFont val="宋体"/>
        <family val="3"/>
        <charset val="134"/>
      </rPr>
      <t>（已补，</t>
    </r>
    <r>
      <rPr>
        <sz val="11"/>
        <color rgb="FF00B0F0"/>
        <rFont val="Times New Roman"/>
        <family val="1"/>
      </rPr>
      <t>2019.1.1-2020.1.1</t>
    </r>
    <r>
      <rPr>
        <sz val="11"/>
        <color rgb="FF00B0F0"/>
        <rFont val="宋体"/>
        <family val="3"/>
        <charset val="134"/>
      </rPr>
      <t>执行金额</t>
    </r>
    <r>
      <rPr>
        <sz val="11"/>
        <color rgb="FF00B0F0"/>
        <rFont val="Times New Roman"/>
        <family val="1"/>
      </rPr>
      <t>-</t>
    </r>
    <r>
      <rPr>
        <sz val="11"/>
        <color rgb="FF00B0F0"/>
        <rFont val="宋体"/>
        <family val="3"/>
        <charset val="134"/>
      </rPr>
      <t>离岸金额为</t>
    </r>
    <r>
      <rPr>
        <sz val="11"/>
        <color rgb="FF00B0F0"/>
        <rFont val="Times New Roman"/>
        <family val="1"/>
      </rPr>
      <t>917.8396</t>
    </r>
    <r>
      <rPr>
        <sz val="11"/>
        <color rgb="FF00B0F0"/>
        <rFont val="宋体"/>
        <family val="3"/>
        <charset val="134"/>
      </rPr>
      <t>万美元）</t>
    </r>
    <r>
      <rPr>
        <sz val="11"/>
        <rFont val="Times New Roman"/>
        <family val="1"/>
      </rPr>
      <t xml:space="preserve">
4</t>
    </r>
    <r>
      <rPr>
        <sz val="11"/>
        <rFont val="宋体"/>
        <family val="3"/>
        <charset val="134"/>
      </rPr>
      <t>、财政专项资金项目申报信用承诺书未逐字抄写规定内容，全额核减。</t>
    </r>
    <r>
      <rPr>
        <sz val="11"/>
        <color rgb="FF00B0F0"/>
        <rFont val="宋体"/>
        <family val="3"/>
        <charset val="134"/>
      </rPr>
      <t>（已重新提供）</t>
    </r>
  </si>
  <si>
    <r>
      <rPr>
        <sz val="11"/>
        <rFont val="宋体"/>
        <family val="3"/>
        <charset val="134"/>
      </rPr>
      <t>吴江区</t>
    </r>
  </si>
  <si>
    <r>
      <rPr>
        <sz val="11"/>
        <rFont val="宋体"/>
        <family val="3"/>
        <charset val="134"/>
      </rPr>
      <t>江苏永鼎泰富工程有限公司</t>
    </r>
  </si>
  <si>
    <r>
      <rPr>
        <sz val="11"/>
        <color rgb="FFFF0000"/>
        <rFont val="宋体"/>
        <family val="3"/>
        <charset val="134"/>
      </rPr>
      <t>已经提供</t>
    </r>
    <r>
      <rPr>
        <sz val="11"/>
        <color rgb="FFFF0000"/>
        <rFont val="Times New Roman"/>
        <family val="1"/>
      </rPr>
      <t>2018</t>
    </r>
    <r>
      <rPr>
        <sz val="11"/>
        <color rgb="FFFF0000"/>
        <rFont val="宋体"/>
        <family val="3"/>
        <charset val="134"/>
      </rPr>
      <t>年度、</t>
    </r>
    <r>
      <rPr>
        <sz val="11"/>
        <color rgb="FFFF0000"/>
        <rFont val="Times New Roman"/>
        <family val="1"/>
      </rPr>
      <t>2019</t>
    </r>
    <r>
      <rPr>
        <sz val="11"/>
        <color rgb="FFFF0000"/>
        <rFont val="宋体"/>
        <family val="3"/>
        <charset val="134"/>
      </rPr>
      <t>年度企业审计报告</t>
    </r>
  </si>
  <si>
    <r>
      <rPr>
        <sz val="11"/>
        <color rgb="FFFF0000"/>
        <rFont val="宋体"/>
        <family val="3"/>
        <charset val="134"/>
      </rPr>
      <t>建筑安装承包算吗</t>
    </r>
  </si>
  <si>
    <r>
      <rPr>
        <sz val="11"/>
        <rFont val="宋体"/>
        <family val="3"/>
        <charset val="134"/>
      </rPr>
      <t>相城区</t>
    </r>
  </si>
  <si>
    <r>
      <rPr>
        <sz val="11"/>
        <rFont val="宋体"/>
        <family val="3"/>
        <charset val="134"/>
      </rPr>
      <t>美特科技（苏州）有限公司</t>
    </r>
  </si>
  <si>
    <r>
      <rPr>
        <sz val="11"/>
        <rFont val="Times New Roman"/>
        <family val="1"/>
      </rPr>
      <t>1</t>
    </r>
    <r>
      <rPr>
        <sz val="11"/>
        <rFont val="宋体"/>
        <family val="3"/>
        <charset val="134"/>
      </rPr>
      <t>、专项资金申请表（</t>
    </r>
    <r>
      <rPr>
        <sz val="11"/>
        <rFont val="Times New Roman"/>
        <family val="1"/>
      </rPr>
      <t>2020</t>
    </r>
    <r>
      <rPr>
        <sz val="11"/>
        <rFont val="宋体"/>
        <family val="3"/>
        <charset val="134"/>
      </rPr>
      <t>年度）申请单位法定代表人或授权人未签名；</t>
    </r>
    <r>
      <rPr>
        <sz val="11"/>
        <color rgb="FF00B0F0"/>
        <rFont val="宋体"/>
        <family val="3"/>
        <charset val="134"/>
      </rPr>
      <t>（补法人授权委托书，张军委托李敏签字，申请表已补签字）</t>
    </r>
    <r>
      <rPr>
        <sz val="11"/>
        <rFont val="Times New Roman"/>
        <family val="1"/>
      </rPr>
      <t xml:space="preserve">
2</t>
    </r>
    <r>
      <rPr>
        <sz val="11"/>
        <rFont val="宋体"/>
        <family val="3"/>
        <charset val="134"/>
      </rPr>
      <t>、信用承诺书单位负责人签字为印章、未签字；</t>
    </r>
    <r>
      <rPr>
        <sz val="11"/>
        <color rgb="FF00B0F0"/>
        <rFont val="宋体"/>
        <family val="3"/>
        <charset val="134"/>
      </rPr>
      <t>（已补签字）</t>
    </r>
    <r>
      <rPr>
        <sz val="11"/>
        <rFont val="Times New Roman"/>
        <family val="1"/>
      </rPr>
      <t xml:space="preserve">
</t>
    </r>
    <r>
      <rPr>
        <sz val="11"/>
        <rFont val="宋体"/>
        <family val="3"/>
        <charset val="134"/>
      </rPr>
      <t>综上，全额核减。</t>
    </r>
  </si>
  <si>
    <r>
      <rPr>
        <sz val="11"/>
        <rFont val="宋体"/>
        <family val="3"/>
        <charset val="134"/>
      </rPr>
      <t>肖特玻璃科技（苏州）有限公司</t>
    </r>
  </si>
  <si>
    <r>
      <rPr>
        <sz val="11"/>
        <rFont val="宋体"/>
        <family val="3"/>
        <charset val="134"/>
      </rPr>
      <t>新增</t>
    </r>
  </si>
  <si>
    <t>成长型小计</t>
  </si>
  <si>
    <r>
      <rPr>
        <sz val="11"/>
        <rFont val="宋体"/>
        <family val="3"/>
        <charset val="134"/>
      </rPr>
      <t>骨干型</t>
    </r>
  </si>
  <si>
    <r>
      <rPr>
        <sz val="11"/>
        <rFont val="Times New Roman"/>
        <family val="1"/>
      </rPr>
      <t>1</t>
    </r>
    <r>
      <rPr>
        <sz val="11"/>
        <rFont val="宋体"/>
        <family val="3"/>
        <charset val="134"/>
      </rPr>
      <t xml:space="preserve">、企业提供部分银行回单收款人部分为三星半导体（中国）研究开发有限公司杭州分公司、三星半导体（中国）研究开发有限公司北京分公司；
</t>
    </r>
    <r>
      <rPr>
        <sz val="11"/>
        <rFont val="Times New Roman"/>
        <family val="1"/>
      </rPr>
      <t>2</t>
    </r>
    <r>
      <rPr>
        <sz val="11"/>
        <rFont val="宋体"/>
        <family val="3"/>
        <charset val="134"/>
      </rPr>
      <t>、</t>
    </r>
    <r>
      <rPr>
        <sz val="11"/>
        <rFont val="Times New Roman"/>
        <family val="1"/>
      </rPr>
      <t>2019</t>
    </r>
    <r>
      <rPr>
        <sz val="11"/>
        <rFont val="宋体"/>
        <family val="3"/>
        <charset val="134"/>
      </rPr>
      <t>年度商务局服务外包离岸执行额系统数据</t>
    </r>
    <r>
      <rPr>
        <sz val="11"/>
        <rFont val="Times New Roman"/>
        <family val="1"/>
      </rPr>
      <t>2323.92</t>
    </r>
    <r>
      <rPr>
        <sz val="11"/>
        <rFont val="宋体"/>
        <family val="3"/>
        <charset val="134"/>
      </rPr>
      <t>万美元，较</t>
    </r>
    <r>
      <rPr>
        <sz val="11"/>
        <rFont val="Times New Roman"/>
        <family val="1"/>
      </rPr>
      <t>2019</t>
    </r>
    <r>
      <rPr>
        <sz val="11"/>
        <rFont val="宋体"/>
        <family val="3"/>
        <charset val="134"/>
      </rPr>
      <t>年离岸服务外包收入申报额</t>
    </r>
    <r>
      <rPr>
        <sz val="11"/>
        <rFont val="Times New Roman"/>
        <family val="1"/>
      </rPr>
      <t>2343.04</t>
    </r>
    <r>
      <rPr>
        <sz val="11"/>
        <rFont val="宋体"/>
        <family val="3"/>
        <charset val="134"/>
      </rPr>
      <t>万美元少</t>
    </r>
    <r>
      <rPr>
        <sz val="11"/>
        <rFont val="Times New Roman"/>
        <family val="1"/>
      </rPr>
      <t>19.12</t>
    </r>
    <r>
      <rPr>
        <sz val="11"/>
        <rFont val="宋体"/>
        <family val="3"/>
        <charset val="134"/>
      </rPr>
      <t>万美元，差额核减，核减后不影响申报奖励金额。</t>
    </r>
  </si>
  <si>
    <r>
      <rPr>
        <sz val="11"/>
        <rFont val="宋体"/>
        <family val="3"/>
        <charset val="134"/>
      </rPr>
      <t>提供的涉外收入申报表有部分为银行的涉外收入申报表。</t>
    </r>
  </si>
  <si>
    <r>
      <rPr>
        <sz val="11"/>
        <rFont val="Times New Roman"/>
        <family val="1"/>
      </rPr>
      <t xml:space="preserve">
</t>
    </r>
    <r>
      <rPr>
        <sz val="11"/>
        <rFont val="宋体"/>
        <family val="3"/>
        <charset val="134"/>
      </rPr>
      <t>仅提供</t>
    </r>
    <r>
      <rPr>
        <sz val="11"/>
        <rFont val="Times New Roman"/>
        <family val="1"/>
      </rPr>
      <t>2019</t>
    </r>
    <r>
      <rPr>
        <sz val="11"/>
        <rFont val="宋体"/>
        <family val="3"/>
        <charset val="134"/>
      </rPr>
      <t>年</t>
    </r>
    <r>
      <rPr>
        <sz val="11"/>
        <rFont val="Times New Roman"/>
        <family val="1"/>
      </rPr>
      <t>1-5</t>
    </r>
    <r>
      <rPr>
        <sz val="11"/>
        <rFont val="宋体"/>
        <family val="3"/>
        <charset val="134"/>
      </rPr>
      <t>月涉外收入申报表和银行回单，经审核</t>
    </r>
    <r>
      <rPr>
        <sz val="11"/>
        <rFont val="Times New Roman"/>
        <family val="1"/>
      </rPr>
      <t>2019</t>
    </r>
    <r>
      <rPr>
        <sz val="11"/>
        <rFont val="宋体"/>
        <family val="3"/>
        <charset val="134"/>
      </rPr>
      <t>年</t>
    </r>
    <r>
      <rPr>
        <sz val="11"/>
        <rFont val="Times New Roman"/>
        <family val="1"/>
      </rPr>
      <t>1-5</t>
    </r>
    <r>
      <rPr>
        <sz val="11"/>
        <rFont val="宋体"/>
        <family val="3"/>
        <charset val="134"/>
      </rPr>
      <t>月涉外收入申报表金额超过</t>
    </r>
    <r>
      <rPr>
        <sz val="11"/>
        <rFont val="Times New Roman"/>
        <family val="1"/>
      </rPr>
      <t>100</t>
    </r>
    <r>
      <rPr>
        <sz val="11"/>
        <rFont val="宋体"/>
        <family val="3"/>
        <charset val="134"/>
      </rPr>
      <t>万美元，达到成长型服务外包企业</t>
    </r>
    <r>
      <rPr>
        <sz val="11"/>
        <rFont val="Times New Roman"/>
        <family val="1"/>
      </rPr>
      <t>60</t>
    </r>
    <r>
      <rPr>
        <sz val="11"/>
        <rFont val="宋体"/>
        <family val="3"/>
        <charset val="134"/>
      </rPr>
      <t xml:space="preserve">万美元奖励标准。
</t>
    </r>
  </si>
  <si>
    <r>
      <rPr>
        <sz val="11"/>
        <rFont val="Times New Roman"/>
        <family val="1"/>
      </rPr>
      <t>1</t>
    </r>
    <r>
      <rPr>
        <sz val="11"/>
        <rFont val="宋体"/>
        <family val="3"/>
        <charset val="134"/>
      </rPr>
      <t>、提供的</t>
    </r>
    <r>
      <rPr>
        <sz val="11"/>
        <rFont val="Times New Roman"/>
        <family val="1"/>
      </rPr>
      <t>2019</t>
    </r>
    <r>
      <rPr>
        <sz val="11"/>
        <rFont val="宋体"/>
        <family val="3"/>
        <charset val="134"/>
      </rPr>
      <t>年度服务外包离岸执行额截图不规范（查询期间为</t>
    </r>
    <r>
      <rPr>
        <sz val="11"/>
        <rFont val="Times New Roman"/>
        <family val="1"/>
      </rPr>
      <t>2019.1.1-2019.12.31</t>
    </r>
    <r>
      <rPr>
        <sz val="11"/>
        <rFont val="宋体"/>
        <family val="3"/>
        <charset val="134"/>
      </rPr>
      <t>）；</t>
    </r>
    <r>
      <rPr>
        <sz val="11"/>
        <color rgb="FF00B0F0"/>
        <rFont val="宋体"/>
        <family val="3"/>
        <charset val="134"/>
      </rPr>
      <t>（重新提供查询期间仍为</t>
    </r>
    <r>
      <rPr>
        <sz val="11"/>
        <color rgb="FF00B0F0"/>
        <rFont val="Times New Roman"/>
        <family val="1"/>
      </rPr>
      <t>2019.1.1-2019.12.31</t>
    </r>
    <r>
      <rPr>
        <sz val="11"/>
        <color rgb="FF00B0F0"/>
        <rFont val="宋体"/>
        <family val="3"/>
        <charset val="134"/>
      </rPr>
      <t>）</t>
    </r>
    <r>
      <rPr>
        <sz val="11"/>
        <rFont val="Times New Roman"/>
        <family val="1"/>
      </rPr>
      <t xml:space="preserve">
3</t>
    </r>
    <r>
      <rPr>
        <sz val="11"/>
        <rFont val="宋体"/>
        <family val="3"/>
        <charset val="134"/>
      </rPr>
      <t>、财政专项资金项目申报信用承诺书为复印件，全额核减。</t>
    </r>
    <r>
      <rPr>
        <sz val="11"/>
        <color rgb="FF00B0F0"/>
        <rFont val="宋体"/>
        <family val="3"/>
        <charset val="134"/>
      </rPr>
      <t>（已提供原件）</t>
    </r>
  </si>
  <si>
    <r>
      <rPr>
        <sz val="11"/>
        <rFont val="Times New Roman"/>
        <family val="1"/>
      </rPr>
      <t>2</t>
    </r>
    <r>
      <rPr>
        <sz val="11"/>
        <rFont val="宋体"/>
        <family val="3"/>
        <charset val="134"/>
      </rPr>
      <t>、</t>
    </r>
    <r>
      <rPr>
        <sz val="11"/>
        <rFont val="Times New Roman"/>
        <family val="1"/>
      </rPr>
      <t>2019</t>
    </r>
    <r>
      <rPr>
        <sz val="11"/>
        <rFont val="宋体"/>
        <family val="3"/>
        <charset val="134"/>
      </rPr>
      <t>年度服务外包离岸执行额截图时间选择为</t>
    </r>
    <r>
      <rPr>
        <sz val="11"/>
        <rFont val="Times New Roman"/>
        <family val="1"/>
      </rPr>
      <t>2019.1.1-2019.12.31</t>
    </r>
    <r>
      <rPr>
        <sz val="11"/>
        <rFont val="宋体"/>
        <family val="3"/>
        <charset val="134"/>
      </rPr>
      <t>，需重新提供。</t>
    </r>
  </si>
  <si>
    <r>
      <rPr>
        <sz val="11"/>
        <rFont val="宋体"/>
        <family val="3"/>
        <charset val="134"/>
      </rPr>
      <t>提供的涉外收入申报表有银行的涉外收入申报表。</t>
    </r>
  </si>
  <si>
    <r>
      <rPr>
        <sz val="11"/>
        <rFont val="宋体"/>
        <family val="3"/>
        <charset val="134"/>
      </rPr>
      <t>百得（苏州）科技有限公司</t>
    </r>
  </si>
  <si>
    <t>骨干型</t>
  </si>
  <si>
    <r>
      <rPr>
        <sz val="11"/>
        <rFont val="宋体"/>
        <family val="3"/>
        <charset val="134"/>
      </rPr>
      <t>信达生物制药（苏州）有限公司</t>
    </r>
  </si>
  <si>
    <r>
      <rPr>
        <sz val="11"/>
        <rFont val="宋体"/>
        <family val="3"/>
        <charset val="134"/>
      </rPr>
      <t>合同内容为双方共同开发，按照</t>
    </r>
    <r>
      <rPr>
        <sz val="11"/>
        <rFont val="Times New Roman"/>
        <family val="1"/>
      </rPr>
      <t>50:50</t>
    </r>
    <r>
      <rPr>
        <sz val="11"/>
        <rFont val="宋体"/>
        <family val="3"/>
        <charset val="134"/>
      </rPr>
      <t>的比例分享共同开发的收入并分担共同开发成本，不属于服务外包业务，全额核减。</t>
    </r>
  </si>
  <si>
    <r>
      <rPr>
        <sz val="11"/>
        <rFont val="宋体"/>
        <family val="3"/>
        <charset val="134"/>
      </rPr>
      <t>苏州爱洛克信息技术有限公司</t>
    </r>
  </si>
  <si>
    <r>
      <rPr>
        <sz val="11"/>
        <rFont val="宋体"/>
        <family val="3"/>
        <charset val="134"/>
      </rPr>
      <t>公司申请的服务外包业务额为通过自主研发的游戏平台，以版权授权或出口合作，与国内外研发商、运营商合作进行软件定制、技术支持服务合作，从而获得的版权授权金、以及产品运营收入分成，业务类型不属于服务外包范畴，全额核减。</t>
    </r>
  </si>
  <si>
    <r>
      <rPr>
        <sz val="11"/>
        <color rgb="FFFF0000"/>
        <rFont val="宋体"/>
        <family val="3"/>
        <charset val="134"/>
      </rPr>
      <t>离岸需要重要领域吗</t>
    </r>
  </si>
  <si>
    <r>
      <rPr>
        <sz val="11"/>
        <color rgb="FFFF0000"/>
        <rFont val="宋体"/>
        <family val="3"/>
        <charset val="134"/>
      </rPr>
      <t>未提供</t>
    </r>
    <r>
      <rPr>
        <sz val="11"/>
        <color rgb="FFFF0000"/>
        <rFont val="Times New Roman"/>
        <family val="1"/>
      </rPr>
      <t>2019</t>
    </r>
    <r>
      <rPr>
        <sz val="11"/>
        <color rgb="FFFF0000"/>
        <rFont val="宋体"/>
        <family val="3"/>
        <charset val="134"/>
      </rPr>
      <t>年度服务外包离岸执行额截图。</t>
    </r>
    <r>
      <rPr>
        <sz val="11"/>
        <color rgb="FF00B0F0"/>
        <rFont val="宋体"/>
        <family val="3"/>
        <charset val="134"/>
      </rPr>
      <t>（已补，查询时间为</t>
    </r>
    <r>
      <rPr>
        <sz val="11"/>
        <color rgb="FF00B0F0"/>
        <rFont val="Times New Roman"/>
        <family val="1"/>
      </rPr>
      <t>2019.1.1-2019.12.31</t>
    </r>
    <r>
      <rPr>
        <sz val="11"/>
        <color rgb="FF00B0F0"/>
        <rFont val="宋体"/>
        <family val="3"/>
        <charset val="134"/>
      </rPr>
      <t>，执行金额</t>
    </r>
    <r>
      <rPr>
        <sz val="11"/>
        <color rgb="FF00B0F0"/>
        <rFont val="Times New Roman"/>
        <family val="1"/>
      </rPr>
      <t>-</t>
    </r>
    <r>
      <rPr>
        <sz val="11"/>
        <color rgb="FF00B0F0"/>
        <rFont val="宋体"/>
        <family val="3"/>
        <charset val="134"/>
      </rPr>
      <t>离岸金额为</t>
    </r>
    <r>
      <rPr>
        <sz val="11"/>
        <color rgb="FF00B0F0"/>
        <rFont val="Times New Roman"/>
        <family val="1"/>
      </rPr>
      <t>4825.3971</t>
    </r>
    <r>
      <rPr>
        <sz val="11"/>
        <color rgb="FF00B0F0"/>
        <rFont val="宋体"/>
        <family val="3"/>
        <charset val="134"/>
      </rPr>
      <t>万美元）</t>
    </r>
  </si>
  <si>
    <r>
      <rPr>
        <sz val="11"/>
        <rFont val="宋体"/>
        <family val="3"/>
        <charset val="134"/>
      </rPr>
      <t>苏州尚科宁家科技有限公司</t>
    </r>
  </si>
  <si>
    <r>
      <rPr>
        <sz val="11"/>
        <rFont val="Times New Roman"/>
        <family val="1"/>
      </rPr>
      <t>1</t>
    </r>
    <r>
      <rPr>
        <sz val="11"/>
        <rFont val="宋体"/>
        <family val="3"/>
        <charset val="134"/>
      </rPr>
      <t>、</t>
    </r>
    <r>
      <rPr>
        <sz val="11"/>
        <rFont val="Times New Roman"/>
        <family val="1"/>
      </rPr>
      <t>2019</t>
    </r>
    <r>
      <rPr>
        <sz val="11"/>
        <rFont val="宋体"/>
        <family val="3"/>
        <charset val="134"/>
      </rPr>
      <t>年度商务局服务外包离岸执行额系统数据</t>
    </r>
    <r>
      <rPr>
        <sz val="11"/>
        <rFont val="Times New Roman"/>
        <family val="1"/>
      </rPr>
      <t>2188.33</t>
    </r>
    <r>
      <rPr>
        <sz val="11"/>
        <rFont val="宋体"/>
        <family val="3"/>
        <charset val="134"/>
      </rPr>
      <t>万美元，较</t>
    </r>
    <r>
      <rPr>
        <sz val="11"/>
        <rFont val="Times New Roman"/>
        <family val="1"/>
      </rPr>
      <t>2019</t>
    </r>
    <r>
      <rPr>
        <sz val="11"/>
        <rFont val="宋体"/>
        <family val="3"/>
        <charset val="134"/>
      </rPr>
      <t>年离岸服务外包收入申报额少</t>
    </r>
    <r>
      <rPr>
        <sz val="11"/>
        <rFont val="Times New Roman"/>
        <family val="1"/>
      </rPr>
      <t>229.90</t>
    </r>
    <r>
      <rPr>
        <sz val="11"/>
        <rFont val="宋体"/>
        <family val="3"/>
        <charset val="134"/>
      </rPr>
      <t xml:space="preserve">万美元，差额核减，核减后不影响申报奖励金额；
</t>
    </r>
    <r>
      <rPr>
        <sz val="11"/>
        <rFont val="Times New Roman"/>
        <family val="1"/>
      </rPr>
      <t>2</t>
    </r>
    <r>
      <rPr>
        <sz val="11"/>
        <rFont val="宋体"/>
        <family val="3"/>
        <charset val="134"/>
      </rPr>
      <t>、</t>
    </r>
    <r>
      <rPr>
        <sz val="11"/>
        <rFont val="Times New Roman"/>
        <family val="1"/>
      </rPr>
      <t>2019</t>
    </r>
    <r>
      <rPr>
        <sz val="11"/>
        <rFont val="宋体"/>
        <family val="3"/>
        <charset val="134"/>
      </rPr>
      <t>年度商务局服务外包离岸执行额系统数据</t>
    </r>
    <r>
      <rPr>
        <sz val="11"/>
        <rFont val="Times New Roman"/>
        <family val="1"/>
      </rPr>
      <t>2188.33</t>
    </r>
    <r>
      <rPr>
        <sz val="11"/>
        <rFont val="宋体"/>
        <family val="3"/>
        <charset val="134"/>
      </rPr>
      <t>万美元中</t>
    </r>
    <r>
      <rPr>
        <sz val="11"/>
        <rFont val="Times New Roman"/>
        <family val="1"/>
      </rPr>
      <t>110</t>
    </r>
    <r>
      <rPr>
        <sz val="11"/>
        <rFont val="宋体"/>
        <family val="3"/>
        <charset val="134"/>
      </rPr>
      <t>万美元收款日期为</t>
    </r>
    <r>
      <rPr>
        <sz val="11"/>
        <rFont val="Times New Roman"/>
        <family val="1"/>
      </rPr>
      <t>2020</t>
    </r>
    <r>
      <rPr>
        <sz val="11"/>
        <rFont val="宋体"/>
        <family val="3"/>
        <charset val="134"/>
      </rPr>
      <t>年，扣除该部分执行金额为</t>
    </r>
    <r>
      <rPr>
        <sz val="11"/>
        <rFont val="Times New Roman"/>
        <family val="1"/>
      </rPr>
      <t>2078.33</t>
    </r>
    <r>
      <rPr>
        <sz val="11"/>
        <rFont val="宋体"/>
        <family val="3"/>
        <charset val="134"/>
      </rPr>
      <t>万美元，核减后不影响申报奖励金额。</t>
    </r>
  </si>
  <si>
    <r>
      <rPr>
        <sz val="11"/>
        <rFont val="Times New Roman"/>
        <family val="1"/>
      </rPr>
      <t>1</t>
    </r>
    <r>
      <rPr>
        <sz val="11"/>
        <rFont val="宋体"/>
        <family val="3"/>
        <charset val="134"/>
      </rPr>
      <t>、</t>
    </r>
    <r>
      <rPr>
        <sz val="11"/>
        <rFont val="Times New Roman"/>
        <family val="1"/>
      </rPr>
      <t>2019</t>
    </r>
    <r>
      <rPr>
        <sz val="11"/>
        <rFont val="宋体"/>
        <family val="3"/>
        <charset val="134"/>
      </rPr>
      <t>年度服务外包离岸执行额截图不规范（截图为明细表，无法看出查询期间）；</t>
    </r>
    <r>
      <rPr>
        <sz val="11"/>
        <rFont val="Times New Roman"/>
        <family val="1"/>
      </rPr>
      <t>——</t>
    </r>
    <r>
      <rPr>
        <sz val="11"/>
        <rFont val="宋体"/>
        <family val="3"/>
        <charset val="134"/>
      </rPr>
      <t>已补</t>
    </r>
  </si>
  <si>
    <t>骨干型小计</t>
  </si>
  <si>
    <r>
      <rPr>
        <sz val="11"/>
        <rFont val="宋体"/>
        <family val="3"/>
        <charset val="134"/>
      </rPr>
      <t>龙头型</t>
    </r>
  </si>
  <si>
    <t xml:space="preserve">
</t>
  </si>
  <si>
    <r>
      <rPr>
        <sz val="11"/>
        <rFont val="Times New Roman"/>
        <family val="1"/>
      </rPr>
      <t>1</t>
    </r>
    <r>
      <rPr>
        <sz val="11"/>
        <rFont val="宋体"/>
        <family val="3"/>
        <charset val="134"/>
      </rPr>
      <t>、</t>
    </r>
    <r>
      <rPr>
        <sz val="11"/>
        <rFont val="Times New Roman"/>
        <family val="1"/>
      </rPr>
      <t>2018</t>
    </r>
    <r>
      <rPr>
        <sz val="11"/>
        <rFont val="宋体"/>
        <family val="3"/>
        <charset val="134"/>
      </rPr>
      <t>年度审计报告提供复印件已加盖事务所公章、</t>
    </r>
    <r>
      <rPr>
        <sz val="11"/>
        <rFont val="Times New Roman"/>
        <family val="1"/>
      </rPr>
      <t>2019</t>
    </r>
    <r>
      <rPr>
        <sz val="11"/>
        <rFont val="宋体"/>
        <family val="3"/>
        <charset val="134"/>
      </rPr>
      <t xml:space="preserve">年度审计报告提供原件，均未加盖企业公章；（可以删除）
</t>
    </r>
    <r>
      <rPr>
        <sz val="11"/>
        <rFont val="Times New Roman"/>
        <family val="1"/>
      </rPr>
      <t>2</t>
    </r>
    <r>
      <rPr>
        <sz val="11"/>
        <rFont val="宋体"/>
        <family val="3"/>
        <charset val="134"/>
      </rPr>
      <t>、未见统一社会信用代码证复印件，全额核减。</t>
    </r>
    <r>
      <rPr>
        <sz val="11"/>
        <color rgb="FF00B0F0"/>
        <rFont val="宋体"/>
        <family val="3"/>
        <charset val="134"/>
      </rPr>
      <t>（已重新提供）</t>
    </r>
    <r>
      <rPr>
        <sz val="11"/>
        <rFont val="Times New Roman"/>
        <family val="1"/>
      </rPr>
      <t xml:space="preserve">
</t>
    </r>
    <r>
      <rPr>
        <sz val="11"/>
        <color rgb="FFFF0000"/>
        <rFont val="宋体"/>
        <family val="3"/>
        <charset val="134"/>
      </rPr>
      <t>重新提供的</t>
    </r>
    <r>
      <rPr>
        <sz val="11"/>
        <color rgb="FFFF0000"/>
        <rFont val="Times New Roman"/>
        <family val="1"/>
      </rPr>
      <t>2018</t>
    </r>
    <r>
      <rPr>
        <sz val="11"/>
        <color rgb="FFFF0000"/>
        <rFont val="宋体"/>
        <family val="3"/>
        <charset val="134"/>
      </rPr>
      <t>年审计报告为彩打复印件，未重新加盖事务所公章</t>
    </r>
  </si>
  <si>
    <r>
      <rPr>
        <sz val="11"/>
        <rFont val="宋体"/>
        <family val="3"/>
        <charset val="134"/>
      </rPr>
      <t>礼来苏州制药有限公司</t>
    </r>
  </si>
  <si>
    <r>
      <rPr>
        <sz val="11"/>
        <rFont val="Times New Roman"/>
        <family val="1"/>
      </rPr>
      <t>2019</t>
    </r>
    <r>
      <rPr>
        <sz val="11"/>
        <rFont val="宋体"/>
        <family val="3"/>
        <charset val="134"/>
      </rPr>
      <t>年度服务外包离岸执行额截图打印不全（看不到执行金额的离岸金额）</t>
    </r>
    <r>
      <rPr>
        <sz val="11"/>
        <rFont val="Times New Roman"/>
        <family val="1"/>
      </rPr>
      <t>——</t>
    </r>
    <r>
      <rPr>
        <sz val="11"/>
        <color rgb="FF00B0F0"/>
        <rFont val="宋体"/>
        <family val="3"/>
        <charset val="134"/>
      </rPr>
      <t>已补执行离岸金额</t>
    </r>
    <r>
      <rPr>
        <sz val="11"/>
        <color rgb="FF00B0F0"/>
        <rFont val="Times New Roman"/>
        <family val="1"/>
      </rPr>
      <t>5060.29</t>
    </r>
    <r>
      <rPr>
        <sz val="11"/>
        <color rgb="FF00B0F0"/>
        <rFont val="宋体"/>
        <family val="3"/>
        <charset val="134"/>
      </rPr>
      <t>万美元（查询时间为</t>
    </r>
    <r>
      <rPr>
        <sz val="11"/>
        <color rgb="FF00B0F0"/>
        <rFont val="Times New Roman"/>
        <family val="1"/>
      </rPr>
      <t>2019.1.1-2019.12.31</t>
    </r>
    <r>
      <rPr>
        <sz val="11"/>
        <color rgb="FF00B0F0"/>
        <rFont val="宋体"/>
        <family val="3"/>
        <charset val="134"/>
      </rPr>
      <t>）</t>
    </r>
  </si>
  <si>
    <r>
      <rPr>
        <sz val="11"/>
        <rFont val="宋体"/>
        <family val="3"/>
        <charset val="134"/>
      </rPr>
      <t>华硕科技（苏州）有限公司</t>
    </r>
  </si>
  <si>
    <r>
      <rPr>
        <sz val="11"/>
        <rFont val="宋体"/>
        <family val="3"/>
        <charset val="134"/>
      </rPr>
      <t>以人民币跨境结算的外包业务收入，合同未见约定以人民币支付，未提供相关业务凭证复印件。</t>
    </r>
    <r>
      <rPr>
        <sz val="11"/>
        <rFont val="Times New Roman"/>
        <family val="1"/>
      </rPr>
      <t>2019</t>
    </r>
    <r>
      <rPr>
        <sz val="11"/>
        <rFont val="宋体"/>
        <family val="3"/>
        <charset val="134"/>
      </rPr>
      <t>年离岸服务外包业务明细、发票</t>
    </r>
    <r>
      <rPr>
        <sz val="11"/>
        <color rgb="FF00B0F0"/>
        <rFont val="宋体"/>
        <family val="3"/>
        <charset val="134"/>
      </rPr>
      <t>（已补）</t>
    </r>
  </si>
  <si>
    <r>
      <rPr>
        <sz val="11"/>
        <rFont val="宋体"/>
        <family val="3"/>
        <charset val="134"/>
      </rPr>
      <t>新产品研发收入</t>
    </r>
  </si>
  <si>
    <r>
      <rPr>
        <sz val="11"/>
        <rFont val="宋体"/>
        <family val="3"/>
        <charset val="134"/>
      </rPr>
      <t>吴中区</t>
    </r>
  </si>
  <si>
    <r>
      <rPr>
        <sz val="11"/>
        <rFont val="宋体"/>
        <family val="3"/>
        <charset val="134"/>
      </rPr>
      <t>苏州药明康德新药开发有限公司</t>
    </r>
  </si>
  <si>
    <r>
      <rPr>
        <sz val="11"/>
        <rFont val="Times New Roman"/>
        <family val="1"/>
      </rPr>
      <t xml:space="preserve">
</t>
    </r>
    <r>
      <rPr>
        <sz val="11"/>
        <rFont val="宋体"/>
        <family val="3"/>
        <charset val="134"/>
      </rPr>
      <t xml:space="preserve">
</t>
    </r>
  </si>
  <si>
    <r>
      <rPr>
        <sz val="11"/>
        <rFont val="Times New Roman"/>
        <family val="1"/>
      </rPr>
      <t>1</t>
    </r>
    <r>
      <rPr>
        <sz val="11"/>
        <rFont val="宋体"/>
        <family val="3"/>
        <charset val="134"/>
      </rPr>
      <t>、信用承诺书应逐字抄写内容为手写的复印件，单位负责人签字为印章、未签字；</t>
    </r>
    <r>
      <rPr>
        <sz val="11"/>
        <color rgb="FF00B0F0"/>
        <rFont val="宋体"/>
        <family val="3"/>
        <charset val="134"/>
      </rPr>
      <t>（已补手写件）</t>
    </r>
    <r>
      <rPr>
        <sz val="11"/>
        <rFont val="Times New Roman"/>
        <family val="1"/>
      </rPr>
      <t xml:space="preserve">
3</t>
    </r>
    <r>
      <rPr>
        <sz val="11"/>
        <rFont val="宋体"/>
        <family val="3"/>
        <charset val="134"/>
      </rPr>
      <t>、未见统一社会信用代码证复印件；</t>
    </r>
    <r>
      <rPr>
        <sz val="11"/>
        <color rgb="FF00B0F0"/>
        <rFont val="宋体"/>
        <family val="3"/>
        <charset val="134"/>
      </rPr>
      <t>（已补）</t>
    </r>
    <r>
      <rPr>
        <sz val="11"/>
        <rFont val="Times New Roman"/>
        <family val="1"/>
      </rPr>
      <t xml:space="preserve">
</t>
    </r>
    <r>
      <rPr>
        <sz val="11"/>
        <rFont val="宋体"/>
        <family val="3"/>
        <charset val="134"/>
      </rPr>
      <t xml:space="preserve">综上，全额核减。
</t>
    </r>
    <r>
      <rPr>
        <sz val="11"/>
        <rFont val="Times New Roman"/>
        <family val="1"/>
      </rPr>
      <t>2018</t>
    </r>
    <r>
      <rPr>
        <sz val="11"/>
        <rFont val="宋体"/>
        <family val="3"/>
        <charset val="134"/>
      </rPr>
      <t>年、</t>
    </r>
    <r>
      <rPr>
        <sz val="11"/>
        <rFont val="Times New Roman"/>
        <family val="1"/>
      </rPr>
      <t>2019</t>
    </r>
    <r>
      <rPr>
        <sz val="11"/>
        <rFont val="宋体"/>
        <family val="3"/>
        <charset val="134"/>
      </rPr>
      <t>年审计报告提供原件，未加盖申报企业公章。</t>
    </r>
  </si>
  <si>
    <r>
      <rPr>
        <sz val="11"/>
        <rFont val="宋体"/>
        <family val="3"/>
        <charset val="134"/>
      </rPr>
      <t>研发服务费</t>
    </r>
  </si>
  <si>
    <r>
      <rPr>
        <sz val="11"/>
        <rFont val="宋体"/>
        <family val="3"/>
        <charset val="134"/>
      </rPr>
      <t>江苏美的清洁电器股份有限公司</t>
    </r>
  </si>
  <si>
    <r>
      <rPr>
        <sz val="11"/>
        <rFont val="Times New Roman"/>
        <family val="1"/>
      </rPr>
      <t>1</t>
    </r>
    <r>
      <rPr>
        <sz val="11"/>
        <rFont val="宋体"/>
        <family val="3"/>
        <charset val="134"/>
      </rPr>
      <t xml:space="preserve">、以人民币跨境结算的外包业务收入，未提供相关业务凭证复印件；
</t>
    </r>
    <r>
      <rPr>
        <sz val="11"/>
        <rFont val="Times New Roman"/>
        <family val="1"/>
      </rPr>
      <t>2</t>
    </r>
    <r>
      <rPr>
        <sz val="11"/>
        <rFont val="宋体"/>
        <family val="3"/>
        <charset val="134"/>
      </rPr>
      <t xml:space="preserve">、信用承诺书单位负责人签字为印章、未签字；
</t>
    </r>
    <r>
      <rPr>
        <sz val="11"/>
        <rFont val="Times New Roman"/>
        <family val="1"/>
      </rPr>
      <t>3</t>
    </r>
    <r>
      <rPr>
        <sz val="11"/>
        <rFont val="宋体"/>
        <family val="3"/>
        <charset val="134"/>
      </rPr>
      <t>、提供的涉外收入申报单交易附言均为：一般贸易收款（吸尘器）；对应合同为与美的电器（新加坡）贸易有限公司签订的《美的吸尘器电器产品服务合同》；审计报告主营业务收入、关联方交易均只列示销售货物收入，未列示外包服务收入。综上，申报收入属于销售收入，不属于外包服务收入；
根据备注</t>
    </r>
    <r>
      <rPr>
        <sz val="11"/>
        <rFont val="Times New Roman"/>
        <family val="1"/>
      </rPr>
      <t>2-3</t>
    </r>
    <r>
      <rPr>
        <sz val="11"/>
        <rFont val="宋体"/>
        <family val="3"/>
        <charset val="134"/>
      </rPr>
      <t>项，全额核减。</t>
    </r>
  </si>
  <si>
    <r>
      <rPr>
        <sz val="11"/>
        <rFont val="宋体"/>
        <family val="3"/>
        <charset val="134"/>
      </rPr>
      <t>一般贸易收款（吸尘器）</t>
    </r>
  </si>
  <si>
    <t>龙头型小计</t>
  </si>
  <si>
    <r>
      <rPr>
        <sz val="11"/>
        <color theme="1"/>
        <rFont val="宋体"/>
        <family val="3"/>
        <charset val="134"/>
      </rPr>
      <t>支持服务外包成长型、骨干型、龙头型企业发展。
①成长型服务外包企业：</t>
    </r>
    <r>
      <rPr>
        <sz val="11"/>
        <color theme="1"/>
        <rFont val="Times New Roman"/>
        <family val="1"/>
      </rPr>
      <t>2019</t>
    </r>
    <r>
      <rPr>
        <sz val="11"/>
        <color theme="1"/>
        <rFont val="宋体"/>
        <family val="3"/>
        <charset val="134"/>
      </rPr>
      <t>年离岸服务外包收入</t>
    </r>
    <r>
      <rPr>
        <sz val="11"/>
        <color theme="1"/>
        <rFont val="Times New Roman"/>
        <family val="1"/>
      </rPr>
      <t>100—1000</t>
    </r>
    <r>
      <rPr>
        <sz val="11"/>
        <color theme="1"/>
        <rFont val="宋体"/>
        <family val="3"/>
        <charset val="134"/>
      </rPr>
      <t>万美元，给予不超过</t>
    </r>
    <r>
      <rPr>
        <sz val="11"/>
        <color theme="1"/>
        <rFont val="Times New Roman"/>
        <family val="1"/>
      </rPr>
      <t>60</t>
    </r>
    <r>
      <rPr>
        <sz val="11"/>
        <color theme="1"/>
        <rFont val="宋体"/>
        <family val="3"/>
        <charset val="134"/>
      </rPr>
      <t>万元奖励；</t>
    </r>
    <r>
      <rPr>
        <sz val="11"/>
        <color theme="1"/>
        <rFont val="Times New Roman"/>
        <family val="1"/>
      </rPr>
      <t>2019</t>
    </r>
    <r>
      <rPr>
        <sz val="11"/>
        <color theme="1"/>
        <rFont val="宋体"/>
        <family val="3"/>
        <charset val="134"/>
      </rPr>
      <t>年离岸服务外包收入</t>
    </r>
    <r>
      <rPr>
        <sz val="11"/>
        <color theme="1"/>
        <rFont val="Times New Roman"/>
        <family val="1"/>
      </rPr>
      <t>1000—2000</t>
    </r>
    <r>
      <rPr>
        <sz val="11"/>
        <color theme="1"/>
        <rFont val="宋体"/>
        <family val="3"/>
        <charset val="134"/>
      </rPr>
      <t>万美元，给予不超过</t>
    </r>
    <r>
      <rPr>
        <sz val="11"/>
        <color theme="1"/>
        <rFont val="Times New Roman"/>
        <family val="1"/>
      </rPr>
      <t>100</t>
    </r>
    <r>
      <rPr>
        <sz val="11"/>
        <color theme="1"/>
        <rFont val="宋体"/>
        <family val="3"/>
        <charset val="134"/>
      </rPr>
      <t>万元奖励；
②骨干型服务外包企业：</t>
    </r>
    <r>
      <rPr>
        <sz val="11"/>
        <color theme="1"/>
        <rFont val="Times New Roman"/>
        <family val="1"/>
      </rPr>
      <t>2019</t>
    </r>
    <r>
      <rPr>
        <sz val="11"/>
        <color theme="1"/>
        <rFont val="宋体"/>
        <family val="3"/>
        <charset val="134"/>
      </rPr>
      <t>年离岸服务外包收入</t>
    </r>
    <r>
      <rPr>
        <sz val="11"/>
        <color theme="1"/>
        <rFont val="Times New Roman"/>
        <family val="1"/>
      </rPr>
      <t>2000—4000</t>
    </r>
    <r>
      <rPr>
        <sz val="11"/>
        <color theme="1"/>
        <rFont val="宋体"/>
        <family val="3"/>
        <charset val="134"/>
      </rPr>
      <t>万美元，给予不超过</t>
    </r>
    <r>
      <rPr>
        <sz val="11"/>
        <color theme="1"/>
        <rFont val="Times New Roman"/>
        <family val="1"/>
      </rPr>
      <t>150</t>
    </r>
    <r>
      <rPr>
        <sz val="11"/>
        <color theme="1"/>
        <rFont val="宋体"/>
        <family val="3"/>
        <charset val="134"/>
      </rPr>
      <t>万元奖励；
③龙头型服务外包企业：</t>
    </r>
    <r>
      <rPr>
        <sz val="11"/>
        <color theme="1"/>
        <rFont val="Times New Roman"/>
        <family val="1"/>
      </rPr>
      <t>2019</t>
    </r>
    <r>
      <rPr>
        <sz val="11"/>
        <color theme="1"/>
        <rFont val="宋体"/>
        <family val="3"/>
        <charset val="134"/>
      </rPr>
      <t>年离岸服务外包收入</t>
    </r>
    <r>
      <rPr>
        <sz val="11"/>
        <color theme="1"/>
        <rFont val="Times New Roman"/>
        <family val="1"/>
      </rPr>
      <t>4000</t>
    </r>
    <r>
      <rPr>
        <sz val="11"/>
        <color theme="1"/>
        <rFont val="宋体"/>
        <family val="3"/>
        <charset val="134"/>
      </rPr>
      <t>万美元以上的，给予不超过</t>
    </r>
    <r>
      <rPr>
        <sz val="11"/>
        <color theme="1"/>
        <rFont val="Times New Roman"/>
        <family val="1"/>
      </rPr>
      <t>200</t>
    </r>
    <r>
      <rPr>
        <sz val="11"/>
        <color theme="1"/>
        <rFont val="宋体"/>
        <family val="3"/>
        <charset val="134"/>
      </rPr>
      <t>万元奖励。</t>
    </r>
  </si>
  <si>
    <r>
      <rPr>
        <sz val="11"/>
        <color theme="1"/>
        <rFont val="宋体"/>
        <family val="3"/>
        <charset val="134"/>
      </rPr>
      <t>获评国家级</t>
    </r>
    <r>
      <rPr>
        <sz val="11"/>
        <color theme="1"/>
        <rFont val="Times New Roman"/>
        <family val="1"/>
      </rPr>
      <t>“</t>
    </r>
    <r>
      <rPr>
        <sz val="11"/>
        <color theme="1"/>
        <rFont val="宋体"/>
        <family val="3"/>
        <charset val="134"/>
      </rPr>
      <t>企业人才培养</t>
    </r>
    <r>
      <rPr>
        <sz val="11"/>
        <color theme="1"/>
        <rFont val="Times New Roman"/>
        <family val="1"/>
      </rPr>
      <t>”</t>
    </r>
    <r>
      <rPr>
        <sz val="11"/>
        <color theme="1"/>
        <rFont val="宋体"/>
        <family val="3"/>
        <charset val="134"/>
      </rPr>
      <t>资金的企业不可同时享受本项资金。</t>
    </r>
  </si>
  <si>
    <r>
      <rPr>
        <sz val="11"/>
        <color theme="1"/>
        <rFont val="宋体"/>
        <family val="3"/>
        <charset val="134"/>
      </rPr>
      <t>①企业应通过商务部服务贸易统计监测管理应用（服务外包和软件出口子应用）如实填报商务部、国家统计局</t>
    </r>
    <r>
      <rPr>
        <sz val="11"/>
        <color theme="1"/>
        <rFont val="Times New Roman"/>
        <family val="1"/>
      </rPr>
      <t>2019</t>
    </r>
    <r>
      <rPr>
        <sz val="11"/>
        <color theme="1"/>
        <rFont val="宋体"/>
        <family val="3"/>
        <charset val="134"/>
      </rPr>
      <t>年印发的《服务外包统计调查制度》规定的报表。</t>
    </r>
  </si>
  <si>
    <t>企业中文名称</t>
  </si>
  <si>
    <t>通过CMM认证</t>
  </si>
  <si>
    <t>通过CMMI认证</t>
  </si>
  <si>
    <t>通过ISO20000认证</t>
  </si>
  <si>
    <t>通过ITIL认证</t>
  </si>
  <si>
    <t>通过COPC认证</t>
  </si>
  <si>
    <t>通过AAALAC认证</t>
  </si>
  <si>
    <t>通过GLP认证</t>
  </si>
  <si>
    <t>通过SWIFT认证</t>
  </si>
  <si>
    <t>通过ISO27001/BS7799</t>
  </si>
  <si>
    <t>通过ISO9001认证</t>
  </si>
  <si>
    <t>通过ISO22301认证</t>
  </si>
  <si>
    <t>通过PCMM认证</t>
  </si>
  <si>
    <t>通过SOC1认证</t>
  </si>
  <si>
    <t>通过ISO14001认证</t>
  </si>
  <si>
    <t>通过ISO50001认证</t>
  </si>
  <si>
    <t>通过OHSAS18001</t>
  </si>
  <si>
    <t>通过CC_CMM认证</t>
  </si>
  <si>
    <t>通过PCI_DSS认证</t>
  </si>
  <si>
    <t>通过ISO17025认证</t>
  </si>
  <si>
    <t>通过ITSS认证</t>
  </si>
  <si>
    <t>通过ISO26262认证</t>
  </si>
  <si>
    <t xml:space="preserve"> </t>
  </si>
  <si>
    <t>未通过ISO2000认证</t>
  </si>
  <si>
    <t>通过</t>
  </si>
  <si>
    <t>未通过ISO27001/BS7799认证</t>
  </si>
  <si>
    <t>未通过ISO9001认证</t>
  </si>
  <si>
    <t>未通过ISO 22301认证</t>
  </si>
  <si>
    <t>未通过PCMM认证</t>
  </si>
  <si>
    <t>未通过SOC1认证</t>
  </si>
  <si>
    <t>未通过ISO14001认证</t>
  </si>
  <si>
    <t>未通过ISO50001认证</t>
  </si>
  <si>
    <t>未通过OHSAS18001认证</t>
  </si>
  <si>
    <t>未通过CC_CMM认证</t>
  </si>
  <si>
    <t>未通过PCI_DSS认证</t>
  </si>
  <si>
    <t>未通过ISO17025认证</t>
  </si>
  <si>
    <t>未通过ITSS认证</t>
  </si>
  <si>
    <t>未通过ISO26262认证</t>
  </si>
  <si>
    <t>太仓中瑞贸易有限公司</t>
  </si>
  <si>
    <t>盟广信息技术有限公司</t>
  </si>
  <si>
    <t>苏州立泰电子有限公司</t>
  </si>
  <si>
    <t>苏州高山科技有限公司</t>
  </si>
  <si>
    <t>世联电子(苏州)有限公司</t>
  </si>
  <si>
    <t>优耐铜材(苏州)有限公司</t>
  </si>
  <si>
    <t>佐竹机械(苏州)有限公司</t>
  </si>
  <si>
    <t>均强机械(苏州)有限公司</t>
  </si>
  <si>
    <t>镭亚电子(苏州)有限公司</t>
  </si>
  <si>
    <t>飞得滤机(苏州)有限公司</t>
  </si>
  <si>
    <t>苏州PPG包装涂料有限公司</t>
  </si>
  <si>
    <t>苏州市苏宁床垫有限公司</t>
  </si>
  <si>
    <t>苏州思达优科技有限公司</t>
  </si>
  <si>
    <t>苏州瑚北光电子有限公司</t>
  </si>
  <si>
    <t>苏州福莱盈电子有限公司</t>
  </si>
  <si>
    <t>通过OHSAS18001认证</t>
  </si>
  <si>
    <t>苏州轴承厂股份有限公司</t>
  </si>
  <si>
    <t>先特计软件(苏州)有限公司</t>
  </si>
  <si>
    <t>巴拉斯塑胶(苏州)有限公司</t>
  </si>
  <si>
    <t>朋友化妆品(苏州)有限公司</t>
  </si>
  <si>
    <t>科玛化妆品(苏州)有限公司</t>
  </si>
  <si>
    <t>日达科技（苏州）有限公司</t>
  </si>
  <si>
    <t>通过ISO2000认证</t>
  </si>
  <si>
    <t>通过ISO27001/BS7799认证</t>
  </si>
  <si>
    <t>竹本油脂（苏州）有限公司</t>
  </si>
  <si>
    <t>苏州万美塑胶制品有限公司</t>
  </si>
  <si>
    <t>苏州伽勒信息科技有限公司</t>
  </si>
  <si>
    <t>苏州吉辉机电科技有限公司</t>
  </si>
  <si>
    <t>苏州新思气体系统有限公司</t>
  </si>
  <si>
    <t>苏州新锐电子工业有限公司</t>
  </si>
  <si>
    <t>苏州普源精电科技有限公司</t>
  </si>
  <si>
    <t>苏州科阳光电科技有限公司</t>
  </si>
  <si>
    <t>苏州船奇信息科技有限公司</t>
  </si>
  <si>
    <t>苏州茂立光电科技有限公司</t>
  </si>
  <si>
    <t>铭裕科技（苏州）有限公司</t>
  </si>
  <si>
    <t>万都底盘部件(苏州)有限公司</t>
  </si>
  <si>
    <t>三光化成塑胶(苏州)有限公司</t>
  </si>
  <si>
    <t>东泰精密模具(苏州)有限公司</t>
  </si>
  <si>
    <t>东洋精密机械(苏州)有限公司</t>
  </si>
  <si>
    <t>乐辉液晶显示(苏州)有限公司</t>
  </si>
  <si>
    <t>亦臻包装科技(苏州)有限公司</t>
  </si>
  <si>
    <t>华努迪克(苏州)电子有限公司</t>
  </si>
  <si>
    <t>合泰医疗电子(苏州)有限公司</t>
  </si>
  <si>
    <t>挪度医疗器械(苏州)有限公司</t>
  </si>
  <si>
    <t>松下神视电子(苏州)有限公司</t>
  </si>
  <si>
    <t>百望贸宜(苏州)软件有限公司</t>
  </si>
  <si>
    <t>豪雅光电科技(苏州)有限公司</t>
  </si>
  <si>
    <t>得尔夫服务外包苏州有限公司</t>
  </si>
  <si>
    <t>苏州乐佰图信息技术有限公司</t>
  </si>
  <si>
    <t>CMM认证(一级)</t>
  </si>
  <si>
    <t>苏州易信安工业技术有限公司</t>
  </si>
  <si>
    <t>苏州清陶新能源科技有限公司</t>
  </si>
  <si>
    <t>苏州蓝蜘蛛智能科技有限公司</t>
  </si>
  <si>
    <t>EDTDiecasting Technology (Suzhou)Co.,Ltd</t>
  </si>
  <si>
    <t>三好化妆品材料(苏州)有限公司</t>
  </si>
  <si>
    <t>凯博特线缆技术(苏州)有限公司</t>
  </si>
  <si>
    <t>千代达电子制造(苏州)有限公司</t>
  </si>
  <si>
    <t>哈斯曼制冷科技(苏州)有限公司</t>
  </si>
  <si>
    <t>天纳克汽车工业(苏州)有限公司</t>
  </si>
  <si>
    <t>威斯达冷却技术(苏州)有限公司</t>
  </si>
  <si>
    <t>安大略模具机械(苏州)有限公司</t>
  </si>
  <si>
    <t>斯塔尔精细涂料(苏州)有限公司</t>
  </si>
  <si>
    <t>罗福斯汽车部件(苏州)有限公司</t>
  </si>
  <si>
    <t>迪睿合电子材料(苏州)有限公司</t>
  </si>
  <si>
    <t>下村特殊精钢（苏州）有限公司</t>
  </si>
  <si>
    <t>太仓宝沃帕克机械科技有限公司</t>
  </si>
  <si>
    <t>江苏极限网络技术股份有限公司</t>
  </si>
  <si>
    <t>海狼光学科技（苏州）有限公司</t>
  </si>
  <si>
    <t>罗氏诊断产品（苏州）有限公司</t>
  </si>
  <si>
    <t>苏州中科广视文化科技有限公司</t>
  </si>
  <si>
    <t>苏州奥素液芯电子科技有限公司</t>
  </si>
  <si>
    <t>苏州德睿联自动化科技有限公司</t>
  </si>
  <si>
    <t>苏州晟力聚钢结构工程有限公司</t>
  </si>
  <si>
    <t>苏州速安行新能源科技有限公司</t>
  </si>
  <si>
    <t>马勒汽车技术（苏州）有限公司</t>
  </si>
  <si>
    <t>松下系统网络科技(苏州)有限公司</t>
  </si>
  <si>
    <t>爱环吴世(苏州)环保股份有限公司</t>
  </si>
  <si>
    <t>艾思玛新能源技术(江苏)有限公司</t>
  </si>
  <si>
    <t>英瑟泰科精密注塑(苏州)有限公司</t>
  </si>
  <si>
    <t>新磊半导体科技（苏州）有限公司</t>
  </si>
  <si>
    <t>普莱斯冲压部件（苏州）有限公司</t>
  </si>
  <si>
    <t>神钢汽车铝部件（苏州）有限公司</t>
  </si>
  <si>
    <t>科德宝.宝翎无纺布(苏州)有限公司</t>
  </si>
  <si>
    <t>苏州阿特斯阳光电力科技有限公司</t>
  </si>
  <si>
    <t>铭研（苏州）自动化设备有限公司</t>
  </si>
  <si>
    <t>住友电工(苏州)电子线制品有限公司</t>
  </si>
  <si>
    <t>仁通档案管理咨询服务股份有限公司</t>
  </si>
  <si>
    <t>嘉洛斯塑料着色剂（苏州）有限公司</t>
  </si>
  <si>
    <t>慧博云通（江苏）软件技术有限公司</t>
  </si>
  <si>
    <t>日产化学材料科技（苏州）有限公司</t>
  </si>
  <si>
    <t>长城华冠汽车科技（苏州）有限公司</t>
  </si>
  <si>
    <t>住友电工(苏州)超效能高分子有限公司</t>
  </si>
  <si>
    <t>艾蒂盟斯(苏州)压铸电子技术有限公司</t>
  </si>
  <si>
    <t>吉事益环境衬垫科技（苏州）有限公司</t>
  </si>
  <si>
    <t>菲斯达精密工业部件（苏州）有限公司</t>
  </si>
  <si>
    <r>
      <rPr>
        <sz val="11"/>
        <color theme="1"/>
        <rFont val="宋体"/>
        <family val="3"/>
        <charset val="134"/>
      </rPr>
      <t>项目发生额（万美元）</t>
    </r>
  </si>
  <si>
    <t>信达生物制药(苏州)有限公司</t>
  </si>
  <si>
    <t>方舟信息技术(苏州)有限公司</t>
  </si>
  <si>
    <r>
      <rPr>
        <sz val="11"/>
        <rFont val="宋体"/>
        <family val="3"/>
        <charset val="134"/>
      </rPr>
      <t>信达生物制药</t>
    </r>
    <r>
      <rPr>
        <sz val="11"/>
        <rFont val="Times New Roman"/>
        <family val="1"/>
      </rPr>
      <t>(</t>
    </r>
    <r>
      <rPr>
        <sz val="11"/>
        <rFont val="宋体"/>
        <family val="3"/>
        <charset val="134"/>
      </rPr>
      <t>苏州</t>
    </r>
    <r>
      <rPr>
        <sz val="11"/>
        <rFont val="Times New Roman"/>
        <family val="1"/>
      </rPr>
      <t>)</t>
    </r>
    <r>
      <rPr>
        <sz val="11"/>
        <rFont val="宋体"/>
        <family val="3"/>
        <charset val="134"/>
      </rPr>
      <t>有限公司</t>
    </r>
  </si>
  <si>
    <r>
      <rPr>
        <sz val="11"/>
        <rFont val="宋体"/>
        <family val="3"/>
        <charset val="134"/>
      </rPr>
      <t>方舟信息技术</t>
    </r>
    <r>
      <rPr>
        <sz val="11"/>
        <rFont val="Times New Roman"/>
        <family val="1"/>
      </rPr>
      <t>(</t>
    </r>
    <r>
      <rPr>
        <sz val="11"/>
        <rFont val="宋体"/>
        <family val="3"/>
        <charset val="134"/>
      </rPr>
      <t>苏州</t>
    </r>
    <r>
      <rPr>
        <sz val="11"/>
        <rFont val="Times New Roman"/>
        <family val="1"/>
      </rPr>
      <t>)</t>
    </r>
    <r>
      <rPr>
        <sz val="11"/>
        <rFont val="宋体"/>
        <family val="3"/>
        <charset val="134"/>
      </rPr>
      <t>有限公司</t>
    </r>
  </si>
  <si>
    <r>
      <rPr>
        <sz val="11"/>
        <rFont val="宋体"/>
        <family val="3"/>
        <charset val="134"/>
      </rPr>
      <t>苏州蓝石新动力有限公司</t>
    </r>
  </si>
  <si>
    <r>
      <rPr>
        <sz val="11"/>
        <color theme="1"/>
        <rFont val="宋体"/>
        <family val="3"/>
        <charset val="134"/>
      </rPr>
      <t>附件</t>
    </r>
    <r>
      <rPr>
        <sz val="11"/>
        <color theme="1"/>
        <rFont val="Times New Roman"/>
        <family val="1"/>
      </rPr>
      <t>4</t>
    </r>
    <r>
      <rPr>
        <sz val="11"/>
        <color theme="1"/>
        <rFont val="宋体"/>
        <family val="3"/>
        <charset val="134"/>
      </rPr>
      <t>：</t>
    </r>
  </si>
  <si>
    <t>项目类别：服务外包公共服务平台补贴</t>
  </si>
  <si>
    <r>
      <rPr>
        <sz val="11"/>
        <rFont val="Times New Roman"/>
        <family val="1"/>
      </rPr>
      <t>2</t>
    </r>
    <r>
      <rPr>
        <sz val="11"/>
        <rFont val="宋体"/>
        <family val="3"/>
        <charset val="134"/>
      </rPr>
      <t>、苏州市商务发展专项资金申请表及附表</t>
    </r>
  </si>
  <si>
    <r>
      <rPr>
        <sz val="11"/>
        <rFont val="Times New Roman"/>
        <family val="1"/>
      </rPr>
      <t>5</t>
    </r>
    <r>
      <rPr>
        <sz val="11"/>
        <rFont val="宋体"/>
        <family val="3"/>
        <charset val="134"/>
      </rPr>
      <t>、所有申报材料均已加盖申报企业公章</t>
    </r>
  </si>
  <si>
    <r>
      <rPr>
        <sz val="11"/>
        <rFont val="Times New Roman"/>
        <family val="1"/>
      </rPr>
      <t>6</t>
    </r>
    <r>
      <rPr>
        <sz val="11"/>
        <rFont val="宋体"/>
        <family val="3"/>
        <charset val="134"/>
      </rPr>
      <t>、外文资料的主要内容均已翻译成中文</t>
    </r>
  </si>
  <si>
    <r>
      <rPr>
        <sz val="11"/>
        <rFont val="Times New Roman"/>
        <family val="1"/>
      </rPr>
      <t>7</t>
    </r>
    <r>
      <rPr>
        <sz val="11"/>
        <rFont val="宋体"/>
        <family val="3"/>
        <charset val="134"/>
      </rPr>
      <t>、国家级服务外包平台资金申请报告（包括平台基本情况、总投入及服务外包企业提供服务的情况、下一步工作目标和发展计划，运行情况）</t>
    </r>
  </si>
  <si>
    <r>
      <rPr>
        <sz val="11"/>
        <rFont val="Times New Roman"/>
        <family val="1"/>
      </rPr>
      <t>8</t>
    </r>
    <r>
      <rPr>
        <sz val="11"/>
        <rFont val="宋体"/>
        <family val="3"/>
        <charset val="134"/>
      </rPr>
      <t>、</t>
    </r>
    <r>
      <rPr>
        <sz val="11"/>
        <rFont val="Times New Roman"/>
        <family val="1"/>
      </rPr>
      <t>2019</t>
    </r>
    <r>
      <rPr>
        <sz val="11"/>
        <rFont val="宋体"/>
        <family val="3"/>
        <charset val="134"/>
      </rPr>
      <t>年度企业审计报告（原件或加盖事务所公章的复印件）</t>
    </r>
  </si>
  <si>
    <r>
      <rPr>
        <sz val="11"/>
        <rFont val="Times New Roman"/>
        <family val="1"/>
      </rPr>
      <t>9</t>
    </r>
    <r>
      <rPr>
        <sz val="11"/>
        <rFont val="宋体"/>
        <family val="3"/>
        <charset val="134"/>
      </rPr>
      <t>、相关业务合同</t>
    </r>
  </si>
  <si>
    <r>
      <rPr>
        <sz val="11"/>
        <rFont val="Times New Roman"/>
        <family val="1"/>
      </rPr>
      <t>12</t>
    </r>
    <r>
      <rPr>
        <sz val="11"/>
        <rFont val="宋体"/>
        <family val="3"/>
        <charset val="134"/>
      </rPr>
      <t>、财务凭证</t>
    </r>
  </si>
  <si>
    <r>
      <rPr>
        <sz val="11"/>
        <rFont val="Times New Roman"/>
        <family val="1"/>
      </rPr>
      <t>10</t>
    </r>
    <r>
      <rPr>
        <sz val="11"/>
        <rFont val="宋体"/>
        <family val="3"/>
        <charset val="134"/>
      </rPr>
      <t>、平台建设投入经费支出凭证（发票和银行转账凭证等）</t>
    </r>
  </si>
  <si>
    <r>
      <rPr>
        <sz val="11"/>
        <rFont val="Times New Roman"/>
        <family val="1"/>
      </rPr>
      <t>11</t>
    </r>
    <r>
      <rPr>
        <sz val="11"/>
        <rFont val="宋体"/>
        <family val="3"/>
        <charset val="134"/>
      </rPr>
      <t>、其他（场地面积、服务企业数、专职技术服务人员、培训人数、教职员工人数等）</t>
    </r>
  </si>
  <si>
    <r>
      <rPr>
        <sz val="11"/>
        <rFont val="宋体"/>
        <family val="3"/>
        <charset val="134"/>
      </rPr>
      <t>一平台项目补贴不超过</t>
    </r>
    <r>
      <rPr>
        <sz val="11"/>
        <rFont val="Times New Roman"/>
        <family val="1"/>
      </rPr>
      <t>3</t>
    </r>
    <r>
      <rPr>
        <sz val="11"/>
        <rFont val="宋体"/>
        <family val="3"/>
        <charset val="134"/>
      </rPr>
      <t>年</t>
    </r>
  </si>
  <si>
    <r>
      <rPr>
        <sz val="11"/>
        <rFont val="宋体"/>
        <family val="3"/>
        <charset val="134"/>
      </rPr>
      <t>苏州中科集成电路设计中心有限公司</t>
    </r>
  </si>
  <si>
    <r>
      <rPr>
        <sz val="11"/>
        <rFont val="宋体"/>
        <family val="3"/>
        <charset val="134"/>
      </rPr>
      <t>服务外包公共服务平台补贴</t>
    </r>
  </si>
  <si>
    <r>
      <rPr>
        <sz val="11"/>
        <rFont val="宋体"/>
        <family val="3"/>
        <charset val="134"/>
      </rPr>
      <t>？需要么</t>
    </r>
  </si>
  <si>
    <r>
      <rPr>
        <sz val="11"/>
        <color theme="1"/>
        <rFont val="宋体"/>
        <family val="3"/>
        <charset val="134"/>
      </rPr>
      <t>已提供：房屋租赁合同、服务企业清单、专职技术服务人员名单、参保证明
申报的技术服务平台不需要提供：培训人数、教职员工人数</t>
    </r>
  </si>
  <si>
    <r>
      <rPr>
        <sz val="11"/>
        <rFont val="宋体"/>
        <family val="3"/>
        <charset val="134"/>
      </rPr>
      <t>？</t>
    </r>
  </si>
  <si>
    <r>
      <rPr>
        <sz val="11"/>
        <rFont val="宋体"/>
        <family val="3"/>
        <charset val="134"/>
      </rPr>
      <t>审计报告、凭证已补</t>
    </r>
  </si>
  <si>
    <t>附表3</t>
    <phoneticPr fontId="27" type="noConversion"/>
  </si>
  <si>
    <t>拟支持金额（万元）</t>
    <phoneticPr fontId="27" type="noConversion"/>
  </si>
  <si>
    <t>苏州星辰商务服务有限公司</t>
    <phoneticPr fontId="27" type="noConversion"/>
  </si>
  <si>
    <t>江苏天弓信息技术有限公司</t>
    <phoneticPr fontId="27" type="noConversion"/>
  </si>
  <si>
    <t>太湖金谷（苏州）信息技术有限公司</t>
    <phoneticPr fontId="27" type="noConversion"/>
  </si>
  <si>
    <t>苏州市天灵中药饮片有限公司</t>
    <phoneticPr fontId="27" type="noConversion"/>
  </si>
  <si>
    <t>苏州盛泽科技创业园发展有限公司</t>
    <phoneticPr fontId="27" type="noConversion"/>
  </si>
  <si>
    <t>苏州宜布网电子商务有限公司</t>
    <phoneticPr fontId="27" type="noConversion"/>
  </si>
  <si>
    <t>2020年苏州市服务贸易公共服务平台建设支持资金拟拨付情况表</t>
    <phoneticPr fontId="27" type="noConversion"/>
  </si>
</sst>
</file>

<file path=xl/styles.xml><?xml version="1.0" encoding="utf-8"?>
<styleSheet xmlns="http://schemas.openxmlformats.org/spreadsheetml/2006/main">
  <numFmts count="6">
    <numFmt numFmtId="43" formatCode="_ * #,##0.00_ ;_ * \-#,##0.00_ ;_ * &quot;-&quot;??_ ;_ @_ "/>
    <numFmt numFmtId="176" formatCode="#,##0.00_ "/>
    <numFmt numFmtId="177" formatCode="0.00_ "/>
    <numFmt numFmtId="178" formatCode="#,##0.0000_ "/>
    <numFmt numFmtId="179" formatCode="#,##0_ "/>
    <numFmt numFmtId="180" formatCode="#,##0.000_ "/>
  </numFmts>
  <fonts count="32">
    <font>
      <sz val="11"/>
      <color theme="1"/>
      <name val="宋体"/>
      <charset val="134"/>
      <scheme val="minor"/>
    </font>
    <font>
      <b/>
      <sz val="11"/>
      <color theme="1"/>
      <name val="Times New Roman"/>
      <family val="1"/>
    </font>
    <font>
      <sz val="11"/>
      <color theme="1"/>
      <name val="Times New Roman"/>
      <family val="1"/>
    </font>
    <font>
      <b/>
      <sz val="14"/>
      <color theme="1"/>
      <name val="Times New Roman"/>
      <family val="1"/>
    </font>
    <font>
      <b/>
      <sz val="18"/>
      <color theme="1"/>
      <name val="Times New Roman"/>
      <family val="1"/>
    </font>
    <font>
      <b/>
      <sz val="14"/>
      <color theme="1"/>
      <name val="宋体"/>
      <family val="3"/>
      <charset val="134"/>
    </font>
    <font>
      <sz val="11"/>
      <name val="Times New Roman"/>
      <family val="1"/>
    </font>
    <font>
      <sz val="11"/>
      <name val="宋体"/>
      <family val="3"/>
      <charset val="134"/>
    </font>
    <font>
      <sz val="10"/>
      <color theme="1"/>
      <name val="宋体"/>
      <family val="3"/>
      <charset val="134"/>
    </font>
    <font>
      <b/>
      <sz val="11"/>
      <color theme="1"/>
      <name val="宋体"/>
      <family val="3"/>
      <charset val="134"/>
    </font>
    <font>
      <b/>
      <sz val="11"/>
      <name val="Times New Roman"/>
      <family val="1"/>
    </font>
    <font>
      <sz val="11"/>
      <color theme="1"/>
      <name val="宋体"/>
      <family val="3"/>
      <charset val="134"/>
    </font>
    <font>
      <sz val="10"/>
      <name val="Arial"/>
      <family val="2"/>
    </font>
    <font>
      <b/>
      <sz val="10"/>
      <name val="Arial"/>
      <family val="2"/>
    </font>
    <font>
      <b/>
      <sz val="16"/>
      <color theme="1"/>
      <name val="宋体"/>
      <family val="3"/>
      <charset val="134"/>
    </font>
    <font>
      <sz val="11"/>
      <color rgb="FFFF0000"/>
      <name val="Times New Roman"/>
      <family val="1"/>
    </font>
    <font>
      <sz val="11"/>
      <color rgb="FFFF0000"/>
      <name val="宋体"/>
      <family val="3"/>
      <charset val="134"/>
    </font>
    <font>
      <b/>
      <sz val="10"/>
      <name val="宋体"/>
      <family val="3"/>
      <charset val="134"/>
    </font>
    <font>
      <sz val="10"/>
      <name val="宋体"/>
      <family val="3"/>
      <charset val="134"/>
    </font>
    <font>
      <sz val="11"/>
      <color indexed="8"/>
      <name val="宋体"/>
      <family val="3"/>
      <charset val="134"/>
    </font>
    <font>
      <b/>
      <sz val="18"/>
      <color theme="1"/>
      <name val="宋体"/>
      <family val="3"/>
      <charset val="134"/>
    </font>
    <font>
      <sz val="11"/>
      <color theme="1"/>
      <name val="宋体"/>
      <family val="3"/>
      <charset val="134"/>
      <scheme val="major"/>
    </font>
    <font>
      <b/>
      <sz val="20"/>
      <color indexed="8"/>
      <name val="宋体"/>
      <family val="3"/>
      <charset val="134"/>
    </font>
    <font>
      <b/>
      <sz val="11"/>
      <name val="宋体"/>
      <family val="3"/>
      <charset val="134"/>
    </font>
    <font>
      <sz val="11"/>
      <color rgb="FF00B0F0"/>
      <name val="宋体"/>
      <family val="3"/>
      <charset val="134"/>
    </font>
    <font>
      <sz val="11"/>
      <color rgb="FF00B0F0"/>
      <name val="Times New Roman"/>
      <family val="1"/>
    </font>
    <font>
      <sz val="11"/>
      <color theme="1"/>
      <name val="宋体"/>
      <family val="3"/>
      <charset val="134"/>
      <scheme val="minor"/>
    </font>
    <font>
      <sz val="9"/>
      <name val="宋体"/>
      <family val="3"/>
      <charset val="134"/>
      <scheme val="minor"/>
    </font>
    <font>
      <sz val="12"/>
      <color indexed="8"/>
      <name val="宋体"/>
      <family val="3"/>
      <charset val="134"/>
    </font>
    <font>
      <sz val="14"/>
      <color indexed="8"/>
      <name val="宋体"/>
      <family val="3"/>
      <charset val="134"/>
    </font>
    <font>
      <sz val="14"/>
      <name val="宋体"/>
      <family val="3"/>
      <charset val="134"/>
    </font>
    <font>
      <b/>
      <sz val="14"/>
      <name val="宋体"/>
      <family val="3"/>
      <charset val="13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s>
  <borders count="18">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right/>
      <top style="thick">
        <color auto="1"/>
      </top>
      <bottom/>
      <diagonal/>
    </border>
    <border>
      <left style="thick">
        <color auto="1"/>
      </left>
      <right/>
      <top style="thin">
        <color auto="1"/>
      </top>
      <bottom style="thin">
        <color auto="1"/>
      </bottom>
      <diagonal/>
    </border>
    <border>
      <left style="thin">
        <color auto="1"/>
      </left>
      <right style="thin">
        <color auto="1"/>
      </right>
      <top style="thin">
        <color auto="1"/>
      </top>
      <bottom style="double">
        <color auto="1"/>
      </bottom>
      <diagonal/>
    </border>
    <border>
      <left style="thick">
        <color auto="1"/>
      </left>
      <right style="thin">
        <color auto="1"/>
      </right>
      <top style="double">
        <color auto="1"/>
      </top>
      <bottom style="thick">
        <color auto="1"/>
      </bottom>
      <diagonal/>
    </border>
    <border>
      <left style="thin">
        <color auto="1"/>
      </left>
      <right style="thin">
        <color auto="1"/>
      </right>
      <top style="double">
        <color auto="1"/>
      </top>
      <bottom style="thick">
        <color auto="1"/>
      </bottom>
      <diagonal/>
    </border>
    <border>
      <left style="thin">
        <color auto="1"/>
      </left>
      <right style="thin">
        <color auto="1"/>
      </right>
      <top style="thick">
        <color auto="1"/>
      </top>
      <bottom/>
      <diagonal/>
    </border>
    <border>
      <left style="thin">
        <color auto="1"/>
      </left>
      <right style="thin">
        <color auto="1"/>
      </right>
      <top/>
      <bottom style="thin">
        <color auto="1"/>
      </bottom>
      <diagonal/>
    </border>
  </borders>
  <cellStyleXfs count="11">
    <xf numFmtId="0" fontId="0" fillId="0" borderId="0"/>
    <xf numFmtId="43"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0" fontId="26" fillId="0" borderId="0"/>
    <xf numFmtId="0" fontId="26" fillId="0" borderId="0"/>
    <xf numFmtId="0" fontId="26" fillId="0" borderId="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0" fontId="26" fillId="0" borderId="0">
      <alignment vertical="center"/>
    </xf>
    <xf numFmtId="0" fontId="26" fillId="0" borderId="0">
      <alignment vertical="center"/>
    </xf>
  </cellStyleXfs>
  <cellXfs count="157">
    <xf numFmtId="0" fontId="0" fillId="0" borderId="0" xfId="0"/>
    <xf numFmtId="0" fontId="1" fillId="0" borderId="0" xfId="5" applyFont="1" applyFill="1" applyAlignment="1">
      <alignment vertical="center"/>
    </xf>
    <xf numFmtId="0" fontId="2" fillId="0" borderId="0" xfId="5" applyFont="1" applyFill="1"/>
    <xf numFmtId="43" fontId="2" fillId="0" borderId="0" xfId="7" applyFont="1" applyFill="1" applyAlignment="1"/>
    <xf numFmtId="0" fontId="3" fillId="0" borderId="0" xfId="4" applyFont="1" applyFill="1" applyAlignment="1">
      <alignment vertical="center"/>
    </xf>
    <xf numFmtId="0" fontId="5" fillId="0" borderId="0" xfId="5" applyFont="1" applyFill="1"/>
    <xf numFmtId="0" fontId="2" fillId="0" borderId="0" xfId="5" applyFont="1" applyFill="1" applyAlignment="1">
      <alignment horizontal="left" vertical="center"/>
    </xf>
    <xf numFmtId="0" fontId="2" fillId="0" borderId="0" xfId="5" applyFont="1" applyFill="1" applyAlignment="1">
      <alignment horizontal="left" vertical="center" wrapText="1"/>
    </xf>
    <xf numFmtId="43" fontId="2" fillId="0" borderId="0" xfId="7" applyFont="1" applyFill="1" applyAlignment="1">
      <alignment horizontal="left" vertical="center" wrapText="1"/>
    </xf>
    <xf numFmtId="0" fontId="6" fillId="0" borderId="1" xfId="4" applyFont="1" applyFill="1" applyBorder="1" applyAlignment="1">
      <alignment horizontal="center" vertical="center" wrapText="1"/>
    </xf>
    <xf numFmtId="0" fontId="2" fillId="0" borderId="2" xfId="5" applyFont="1" applyFill="1" applyBorder="1" applyAlignment="1">
      <alignment horizontal="left" vertical="center" wrapText="1"/>
    </xf>
    <xf numFmtId="0" fontId="2" fillId="0" borderId="1" xfId="5" applyFont="1" applyFill="1" applyBorder="1" applyAlignment="1">
      <alignment horizontal="center" vertical="center" wrapText="1"/>
    </xf>
    <xf numFmtId="0" fontId="6" fillId="0" borderId="1" xfId="6" applyFont="1" applyFill="1" applyBorder="1" applyAlignment="1">
      <alignment horizontal="left" vertical="center" wrapText="1"/>
    </xf>
    <xf numFmtId="176" fontId="6" fillId="0" borderId="1" xfId="6" applyNumberFormat="1" applyFont="1" applyFill="1" applyBorder="1" applyAlignment="1">
      <alignment horizontal="right" vertical="center" wrapText="1"/>
    </xf>
    <xf numFmtId="0" fontId="1" fillId="0" borderId="1" xfId="5" applyFont="1" applyFill="1" applyBorder="1" applyAlignment="1">
      <alignment vertical="center"/>
    </xf>
    <xf numFmtId="176" fontId="1" fillId="0" borderId="1" xfId="5" applyNumberFormat="1" applyFont="1" applyFill="1" applyBorder="1" applyAlignment="1">
      <alignment vertical="center"/>
    </xf>
    <xf numFmtId="0" fontId="2" fillId="0" borderId="0" xfId="4" applyFont="1" applyFill="1" applyAlignment="1">
      <alignment vertical="center"/>
    </xf>
    <xf numFmtId="0" fontId="2" fillId="0" borderId="0" xfId="4" applyFont="1" applyFill="1" applyAlignment="1">
      <alignment horizontal="center" vertical="center"/>
    </xf>
    <xf numFmtId="0" fontId="4" fillId="0" borderId="0" xfId="5" applyFont="1" applyFill="1" applyAlignment="1">
      <alignment vertical="center"/>
    </xf>
    <xf numFmtId="43" fontId="2" fillId="0" borderId="0" xfId="7" applyFont="1" applyFill="1" applyAlignment="1">
      <alignment horizontal="left" vertical="center"/>
    </xf>
    <xf numFmtId="176" fontId="2" fillId="0" borderId="0" xfId="3" applyNumberFormat="1" applyFont="1" applyFill="1">
      <alignment vertical="center"/>
    </xf>
    <xf numFmtId="10" fontId="2" fillId="0" borderId="0" xfId="3" applyNumberFormat="1" applyFont="1" applyFill="1">
      <alignment vertical="center"/>
    </xf>
    <xf numFmtId="176" fontId="2" fillId="0" borderId="0" xfId="4" applyNumberFormat="1" applyFont="1" applyFill="1" applyAlignment="1">
      <alignment horizontal="right" vertical="center"/>
    </xf>
    <xf numFmtId="0" fontId="6" fillId="0" borderId="1" xfId="4" applyFont="1" applyFill="1" applyBorder="1" applyAlignment="1">
      <alignment horizontal="center" vertical="center"/>
    </xf>
    <xf numFmtId="0" fontId="6" fillId="0" borderId="0" xfId="4" applyFont="1" applyFill="1" applyAlignment="1">
      <alignment horizontal="center" vertical="center"/>
    </xf>
    <xf numFmtId="0" fontId="2" fillId="2" borderId="1" xfId="4" applyFont="1" applyFill="1" applyBorder="1" applyAlignment="1">
      <alignment horizontal="left" vertical="center" wrapText="1"/>
    </xf>
    <xf numFmtId="0" fontId="6" fillId="0" borderId="1" xfId="4" applyFont="1" applyFill="1" applyBorder="1" applyAlignment="1">
      <alignment horizontal="left" vertical="center" wrapText="1"/>
    </xf>
    <xf numFmtId="0" fontId="6" fillId="0" borderId="0" xfId="4" applyFont="1" applyFill="1" applyAlignment="1">
      <alignment vertical="center"/>
    </xf>
    <xf numFmtId="43" fontId="2" fillId="0" borderId="1" xfId="1" applyFont="1" applyFill="1" applyBorder="1" applyAlignment="1">
      <alignment horizontal="center" vertical="center" wrapText="1"/>
    </xf>
    <xf numFmtId="0" fontId="7" fillId="0" borderId="1" xfId="6" applyFont="1" applyFill="1" applyBorder="1" applyAlignment="1">
      <alignment horizontal="left" vertical="center" wrapText="1"/>
    </xf>
    <xf numFmtId="43" fontId="6" fillId="0" borderId="1" xfId="1" applyFont="1" applyFill="1" applyBorder="1" applyAlignment="1">
      <alignment horizontal="left" vertical="center" wrapText="1"/>
    </xf>
    <xf numFmtId="43" fontId="6" fillId="0" borderId="1" xfId="6"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 fillId="0" borderId="1" xfId="0" applyFont="1" applyFill="1" applyBorder="1" applyAlignment="1">
      <alignment vertical="center"/>
    </xf>
    <xf numFmtId="43" fontId="1" fillId="0" borderId="1" xfId="1" applyFont="1" applyFill="1" applyBorder="1" applyAlignment="1">
      <alignment vertical="center"/>
    </xf>
    <xf numFmtId="43" fontId="10" fillId="0" borderId="1" xfId="1" applyFont="1" applyFill="1" applyBorder="1" applyAlignment="1">
      <alignment horizontal="left" vertical="center" wrapText="1"/>
    </xf>
    <xf numFmtId="43" fontId="6" fillId="0" borderId="1" xfId="1" applyFont="1" applyFill="1" applyBorder="1" applyAlignment="1">
      <alignment horizontal="right" vertical="center" wrapText="1"/>
    </xf>
    <xf numFmtId="0" fontId="1" fillId="0" borderId="1" xfId="0" applyFont="1" applyFill="1" applyBorder="1" applyAlignment="1">
      <alignment horizontal="center" vertical="center"/>
    </xf>
    <xf numFmtId="43" fontId="11" fillId="0" borderId="1" xfId="7" applyFont="1" applyFill="1" applyBorder="1" applyAlignment="1">
      <alignment horizontal="center" vertical="center" wrapText="1"/>
    </xf>
    <xf numFmtId="43" fontId="6" fillId="0" borderId="1" xfId="7" applyFont="1" applyFill="1" applyBorder="1" applyAlignment="1">
      <alignment horizontal="left" vertical="center" wrapText="1"/>
    </xf>
    <xf numFmtId="0" fontId="10" fillId="0" borderId="1" xfId="4" applyFont="1" applyFill="1" applyBorder="1" applyAlignment="1">
      <alignment horizontal="center" vertical="center" wrapText="1"/>
    </xf>
    <xf numFmtId="0" fontId="10" fillId="0" borderId="1" xfId="6" applyFont="1" applyFill="1" applyBorder="1" applyAlignment="1">
      <alignment horizontal="left" vertical="center" wrapText="1"/>
    </xf>
    <xf numFmtId="43" fontId="10" fillId="0" borderId="1" xfId="7" applyFont="1" applyFill="1" applyBorder="1" applyAlignment="1">
      <alignment horizontal="left" vertical="center" wrapText="1"/>
    </xf>
    <xf numFmtId="43" fontId="6" fillId="0" borderId="1" xfId="7" applyFont="1" applyFill="1" applyBorder="1" applyAlignment="1">
      <alignment horizontal="right" vertical="center" wrapText="1"/>
    </xf>
    <xf numFmtId="0" fontId="12" fillId="0" borderId="0" xfId="0" applyNumberFormat="1" applyFont="1" applyFill="1" applyBorder="1" applyAlignment="1"/>
    <xf numFmtId="0" fontId="13" fillId="0" borderId="0" xfId="0" applyNumberFormat="1" applyFont="1" applyFill="1" applyBorder="1" applyAlignment="1"/>
    <xf numFmtId="0" fontId="1" fillId="0" borderId="0" xfId="4" applyFont="1" applyFill="1" applyAlignment="1">
      <alignment vertical="center"/>
    </xf>
    <xf numFmtId="0" fontId="2" fillId="0" borderId="0" xfId="4" applyFont="1" applyFill="1" applyAlignment="1">
      <alignment vertical="center" wrapText="1"/>
    </xf>
    <xf numFmtId="43" fontId="2" fillId="0" borderId="0" xfId="1" applyFont="1" applyFill="1" applyAlignment="1">
      <alignment vertical="center"/>
    </xf>
    <xf numFmtId="176" fontId="2" fillId="0" borderId="0" xfId="4" applyNumberFormat="1" applyFont="1" applyFill="1" applyAlignment="1">
      <alignment vertical="center"/>
    </xf>
    <xf numFmtId="0" fontId="2" fillId="0" borderId="5" xfId="4" applyFont="1" applyFill="1" applyBorder="1" applyAlignment="1">
      <alignment vertical="center"/>
    </xf>
    <xf numFmtId="0" fontId="11" fillId="0" borderId="2" xfId="5" applyFont="1" applyFill="1" applyBorder="1" applyAlignment="1">
      <alignment horizontal="left" vertical="center" wrapText="1"/>
    </xf>
    <xf numFmtId="0" fontId="7" fillId="0" borderId="1" xfId="4" applyFont="1" applyFill="1" applyBorder="1" applyAlignment="1">
      <alignment horizontal="center" vertical="center" wrapText="1"/>
    </xf>
    <xf numFmtId="0" fontId="1" fillId="0" borderId="1" xfId="4" applyFont="1" applyFill="1" applyBorder="1" applyAlignment="1">
      <alignment horizontal="center" vertical="center" wrapText="1"/>
    </xf>
    <xf numFmtId="43" fontId="2" fillId="0" borderId="0" xfId="1" applyFont="1" applyFill="1" applyAlignment="1">
      <alignment horizontal="left" vertical="center"/>
    </xf>
    <xf numFmtId="43" fontId="6" fillId="0" borderId="1" xfId="1" applyFont="1" applyFill="1" applyBorder="1" applyAlignment="1">
      <alignment horizontal="center" vertical="center" wrapText="1"/>
    </xf>
    <xf numFmtId="2" fontId="6" fillId="0" borderId="1" xfId="4" applyNumberFormat="1" applyFont="1" applyFill="1" applyBorder="1" applyAlignment="1">
      <alignment horizontal="center" vertical="center" wrapText="1"/>
    </xf>
    <xf numFmtId="177" fontId="6" fillId="0" borderId="1" xfId="4" applyNumberFormat="1" applyFont="1" applyFill="1" applyBorder="1" applyAlignment="1">
      <alignment horizontal="center" vertical="center" wrapText="1"/>
    </xf>
    <xf numFmtId="177" fontId="6" fillId="0" borderId="1" xfId="4" applyNumberFormat="1" applyFont="1" applyFill="1" applyBorder="1" applyAlignment="1">
      <alignment horizontal="center" vertical="center"/>
    </xf>
    <xf numFmtId="177" fontId="6" fillId="0" borderId="1" xfId="7" applyNumberFormat="1" applyFont="1" applyFill="1" applyBorder="1" applyAlignment="1">
      <alignment horizontal="center" vertical="center" wrapText="1"/>
    </xf>
    <xf numFmtId="43" fontId="6" fillId="0" borderId="1" xfId="1" applyFont="1" applyFill="1" applyBorder="1" applyAlignment="1">
      <alignment horizontal="center" vertical="center"/>
    </xf>
    <xf numFmtId="176" fontId="6" fillId="0" borderId="1" xfId="7" applyNumberFormat="1" applyFont="1" applyFill="1" applyBorder="1" applyAlignment="1">
      <alignment horizontal="right" vertical="center" wrapText="1"/>
    </xf>
    <xf numFmtId="43" fontId="1" fillId="0" borderId="1" xfId="1" applyFont="1" applyFill="1" applyBorder="1" applyAlignment="1">
      <alignment horizontal="center" vertical="center" wrapText="1"/>
    </xf>
    <xf numFmtId="179" fontId="2" fillId="0" borderId="0" xfId="4" applyNumberFormat="1" applyFont="1" applyFill="1" applyAlignment="1">
      <alignment vertical="center"/>
    </xf>
    <xf numFmtId="176" fontId="6" fillId="0" borderId="1" xfId="4" applyNumberFormat="1" applyFont="1" applyFill="1" applyBorder="1" applyAlignment="1">
      <alignment horizontal="center" vertical="center" wrapText="1"/>
    </xf>
    <xf numFmtId="176" fontId="15" fillId="0" borderId="1" xfId="7" applyNumberFormat="1" applyFont="1" applyFill="1" applyBorder="1" applyAlignment="1">
      <alignment horizontal="right" vertical="center" wrapText="1"/>
    </xf>
    <xf numFmtId="177" fontId="6" fillId="0" borderId="1" xfId="4" applyNumberFormat="1" applyFont="1" applyFill="1" applyBorder="1" applyAlignment="1">
      <alignment horizontal="right" vertical="center" wrapText="1"/>
    </xf>
    <xf numFmtId="177" fontId="6" fillId="0" borderId="1" xfId="4" applyNumberFormat="1" applyFont="1" applyFill="1" applyBorder="1" applyAlignment="1">
      <alignment horizontal="right" vertical="center"/>
    </xf>
    <xf numFmtId="0" fontId="7" fillId="0" borderId="1" xfId="4" applyFont="1" applyFill="1" applyBorder="1" applyAlignment="1">
      <alignment horizontal="center" vertical="center"/>
    </xf>
    <xf numFmtId="0" fontId="1" fillId="0" borderId="1" xfId="4" applyFont="1" applyFill="1" applyBorder="1" applyAlignment="1">
      <alignment vertical="center"/>
    </xf>
    <xf numFmtId="176" fontId="10" fillId="0" borderId="1" xfId="7" applyNumberFormat="1" applyFont="1" applyFill="1" applyBorder="1" applyAlignment="1">
      <alignment horizontal="right" vertical="center" wrapText="1"/>
    </xf>
    <xf numFmtId="10" fontId="2" fillId="0" borderId="0" xfId="4" applyNumberFormat="1" applyFont="1" applyFill="1" applyAlignment="1">
      <alignment vertical="center"/>
    </xf>
    <xf numFmtId="176" fontId="2" fillId="0" borderId="0" xfId="2" applyNumberFormat="1" applyFont="1" applyFill="1">
      <alignment vertical="center"/>
    </xf>
    <xf numFmtId="10" fontId="2" fillId="0" borderId="0" xfId="2" applyNumberFormat="1" applyFont="1" applyFill="1">
      <alignment vertical="center"/>
    </xf>
    <xf numFmtId="0" fontId="3" fillId="0" borderId="0" xfId="4" applyFont="1" applyFill="1" applyAlignment="1">
      <alignment horizontal="center" vertical="center"/>
    </xf>
    <xf numFmtId="176" fontId="2" fillId="0" borderId="0" xfId="2" applyNumberFormat="1" applyFont="1" applyFill="1" applyAlignment="1">
      <alignment vertical="center"/>
    </xf>
    <xf numFmtId="176" fontId="7" fillId="0" borderId="1" xfId="4" applyNumberFormat="1" applyFont="1" applyFill="1" applyBorder="1" applyAlignment="1">
      <alignment horizontal="center" vertical="center" wrapText="1"/>
    </xf>
    <xf numFmtId="0" fontId="15" fillId="0" borderId="1" xfId="4" applyFont="1" applyFill="1" applyBorder="1" applyAlignment="1">
      <alignment horizontal="left" vertical="center" wrapText="1"/>
    </xf>
    <xf numFmtId="176" fontId="6" fillId="0" borderId="0" xfId="4" applyNumberFormat="1" applyFont="1" applyFill="1" applyAlignment="1">
      <alignment vertical="center"/>
    </xf>
    <xf numFmtId="178" fontId="6" fillId="0" borderId="0" xfId="4" applyNumberFormat="1" applyFont="1" applyFill="1" applyAlignment="1">
      <alignment vertical="center"/>
    </xf>
    <xf numFmtId="0" fontId="6" fillId="0" borderId="0" xfId="4" applyFont="1" applyFill="1" applyAlignment="1">
      <alignment vertical="center" wrapText="1"/>
    </xf>
    <xf numFmtId="0" fontId="15" fillId="0" borderId="0" xfId="4" applyFont="1" applyFill="1" applyAlignment="1">
      <alignment vertical="center"/>
    </xf>
    <xf numFmtId="0" fontId="1" fillId="0" borderId="1" xfId="4" applyFont="1" applyFill="1" applyBorder="1" applyAlignment="1">
      <alignment horizontal="center" vertical="center"/>
    </xf>
    <xf numFmtId="0" fontId="7" fillId="0" borderId="0" xfId="4" applyFont="1" applyFill="1" applyAlignment="1">
      <alignment vertical="center"/>
    </xf>
    <xf numFmtId="180" fontId="6" fillId="0" borderId="0" xfId="4" applyNumberFormat="1" applyFont="1" applyFill="1" applyAlignment="1">
      <alignment horizontal="center" vertical="center"/>
    </xf>
    <xf numFmtId="176" fontId="6" fillId="0" borderId="0" xfId="4" applyNumberFormat="1" applyFont="1" applyFill="1" applyAlignment="1">
      <alignment horizontal="center" vertical="center"/>
    </xf>
    <xf numFmtId="0" fontId="1" fillId="0" borderId="0" xfId="4" applyFont="1" applyFill="1" applyAlignment="1">
      <alignment horizontal="center" vertical="center"/>
    </xf>
    <xf numFmtId="0" fontId="2" fillId="0" borderId="6" xfId="4" applyFont="1" applyFill="1" applyBorder="1" applyAlignment="1">
      <alignment horizontal="center" vertical="center" wrapText="1"/>
    </xf>
    <xf numFmtId="0" fontId="2" fillId="0" borderId="0" xfId="4" applyFont="1" applyFill="1" applyAlignment="1">
      <alignment horizontal="center" vertical="center" wrapText="1"/>
    </xf>
    <xf numFmtId="0" fontId="1" fillId="0" borderId="0" xfId="4" applyFont="1" applyFill="1" applyAlignment="1">
      <alignment vertical="center" wrapText="1"/>
    </xf>
    <xf numFmtId="43" fontId="2" fillId="0" borderId="0" xfId="1" applyFont="1" applyFill="1" applyAlignment="1">
      <alignment horizontal="center" vertical="center" wrapText="1"/>
    </xf>
    <xf numFmtId="43" fontId="1" fillId="0" borderId="0" xfId="1" applyFont="1" applyFill="1" applyAlignment="1">
      <alignment vertical="center"/>
    </xf>
    <xf numFmtId="176" fontId="6" fillId="0" borderId="0" xfId="7" applyNumberFormat="1" applyFont="1" applyFill="1" applyAlignment="1">
      <alignment horizontal="right" vertical="center" wrapText="1"/>
    </xf>
    <xf numFmtId="176" fontId="1" fillId="0" borderId="0" xfId="4" applyNumberFormat="1" applyFont="1" applyFill="1" applyAlignment="1">
      <alignment vertical="center"/>
    </xf>
    <xf numFmtId="0" fontId="6" fillId="3" borderId="1" xfId="4" applyFont="1" applyFill="1" applyBorder="1" applyAlignment="1">
      <alignment horizontal="left" vertical="center" wrapText="1"/>
    </xf>
    <xf numFmtId="0" fontId="16" fillId="0" borderId="1" xfId="4" applyFont="1" applyFill="1" applyBorder="1" applyAlignment="1">
      <alignment horizontal="left" vertical="center" wrapText="1"/>
    </xf>
    <xf numFmtId="0" fontId="2" fillId="0" borderId="6" xfId="4" applyFont="1" applyFill="1" applyBorder="1" applyAlignment="1">
      <alignment vertical="center"/>
    </xf>
    <xf numFmtId="0" fontId="2" fillId="0" borderId="0" xfId="4" applyFont="1" applyFill="1" applyAlignment="1">
      <alignment horizontal="right" vertical="center"/>
    </xf>
    <xf numFmtId="43" fontId="6" fillId="0" borderId="0" xfId="1" applyFont="1" applyFill="1" applyAlignment="1">
      <alignment horizontal="center" vertical="center"/>
    </xf>
    <xf numFmtId="0" fontId="13" fillId="4" borderId="0" xfId="0" applyNumberFormat="1" applyFont="1" applyFill="1" applyBorder="1" applyAlignment="1"/>
    <xf numFmtId="0" fontId="17" fillId="0" borderId="0" xfId="0" applyNumberFormat="1" applyFont="1" applyFill="1" applyBorder="1" applyAlignment="1"/>
    <xf numFmtId="0" fontId="18" fillId="0" borderId="0" xfId="0" applyNumberFormat="1" applyFont="1" applyFill="1" applyBorder="1" applyAlignment="1"/>
    <xf numFmtId="0" fontId="18" fillId="4" borderId="0" xfId="0" applyNumberFormat="1" applyFont="1" applyFill="1" applyBorder="1" applyAlignment="1"/>
    <xf numFmtId="0" fontId="19" fillId="0" borderId="0" xfId="0" applyFont="1" applyFill="1" applyBorder="1" applyAlignment="1">
      <alignment vertical="center"/>
    </xf>
    <xf numFmtId="0" fontId="18" fillId="0" borderId="0" xfId="0" applyFont="1" applyFill="1" applyBorder="1" applyAlignment="1">
      <alignment horizontal="left" vertical="center" wrapText="1"/>
    </xf>
    <xf numFmtId="43" fontId="2" fillId="0" borderId="0" xfId="1" applyFont="1" applyFill="1" applyAlignment="1">
      <alignment horizontal="left" vertical="center" wrapText="1"/>
    </xf>
    <xf numFmtId="43" fontId="11" fillId="0" borderId="1" xfId="1" applyFont="1" applyFill="1" applyBorder="1" applyAlignment="1">
      <alignment horizontal="center" vertical="center" wrapText="1"/>
    </xf>
    <xf numFmtId="0" fontId="2" fillId="0" borderId="0" xfId="0" applyFont="1" applyFill="1" applyAlignment="1">
      <alignment vertical="center"/>
    </xf>
    <xf numFmtId="0" fontId="5" fillId="0" borderId="0" xfId="0" applyFont="1" applyFill="1" applyAlignment="1">
      <alignment vertical="center"/>
    </xf>
    <xf numFmtId="176" fontId="21" fillId="0" borderId="0" xfId="4" applyNumberFormat="1" applyFont="1" applyFill="1" applyAlignment="1">
      <alignment horizontal="right" vertical="center"/>
    </xf>
    <xf numFmtId="0" fontId="3" fillId="0" borderId="0" xfId="5" applyFont="1" applyFill="1"/>
    <xf numFmtId="176" fontId="1" fillId="0" borderId="1" xfId="5" applyNumberFormat="1" applyFont="1" applyFill="1" applyBorder="1" applyAlignment="1">
      <alignment horizontal="right" vertical="center"/>
    </xf>
    <xf numFmtId="0" fontId="2" fillId="0" borderId="1" xfId="5" applyFont="1" applyFill="1" applyBorder="1"/>
    <xf numFmtId="0" fontId="6" fillId="2" borderId="1" xfId="4" applyFont="1" applyFill="1" applyBorder="1" applyAlignment="1">
      <alignment horizontal="left" vertical="center" wrapText="1"/>
    </xf>
    <xf numFmtId="0" fontId="1" fillId="0" borderId="0" xfId="0" applyFont="1" applyFill="1" applyAlignment="1">
      <alignment horizontal="center" vertical="center"/>
    </xf>
    <xf numFmtId="43" fontId="1" fillId="0" borderId="1" xfId="1" applyFont="1" applyFill="1" applyBorder="1" applyAlignment="1">
      <alignment horizontal="center" vertical="center"/>
    </xf>
    <xf numFmtId="0" fontId="7" fillId="2" borderId="1" xfId="4" applyFont="1" applyFill="1" applyBorder="1" applyAlignment="1">
      <alignment horizontal="left" vertical="center" wrapText="1"/>
    </xf>
    <xf numFmtId="0" fontId="0" fillId="5" borderId="0" xfId="0" applyFill="1"/>
    <xf numFmtId="0" fontId="28" fillId="0" borderId="0" xfId="0" applyFont="1" applyFill="1" applyBorder="1" applyAlignment="1">
      <alignment vertical="center"/>
    </xf>
    <xf numFmtId="0" fontId="29" fillId="0" borderId="12"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4" xfId="0" applyFont="1" applyFill="1" applyBorder="1" applyAlignment="1">
      <alignment horizontal="center" vertical="center"/>
    </xf>
    <xf numFmtId="0" fontId="30" fillId="0" borderId="1" xfId="1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0" borderId="14" xfId="0" applyFont="1" applyFill="1" applyBorder="1" applyAlignment="1">
      <alignment vertical="center"/>
    </xf>
    <xf numFmtId="0" fontId="31" fillId="0" borderId="15" xfId="0" applyFont="1" applyFill="1" applyBorder="1" applyAlignment="1">
      <alignment horizontal="center" vertical="center" wrapText="1"/>
    </xf>
    <xf numFmtId="0" fontId="30" fillId="0" borderId="15" xfId="10" applyFont="1" applyFill="1" applyBorder="1" applyAlignment="1">
      <alignment horizontal="left" vertical="center" wrapText="1"/>
    </xf>
    <xf numFmtId="43" fontId="30" fillId="0" borderId="1" xfId="1" applyFont="1" applyFill="1" applyBorder="1" applyAlignment="1">
      <alignment horizontal="left" vertical="center" wrapText="1"/>
    </xf>
    <xf numFmtId="43" fontId="30" fillId="0" borderId="10" xfId="10" applyNumberFormat="1" applyFont="1" applyFill="1" applyBorder="1" applyAlignment="1">
      <alignment horizontal="left" vertical="center" wrapText="1"/>
    </xf>
    <xf numFmtId="0" fontId="4" fillId="0" borderId="0" xfId="4" applyFont="1" applyFill="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4" fillId="0" borderId="0" xfId="5" applyFont="1" applyFill="1" applyAlignment="1">
      <alignment horizontal="center" vertical="center"/>
    </xf>
    <xf numFmtId="0" fontId="1" fillId="0" borderId="3" xfId="5" applyFont="1" applyFill="1" applyBorder="1" applyAlignment="1">
      <alignment horizontal="center" vertical="center"/>
    </xf>
    <xf numFmtId="0" fontId="1" fillId="0" borderId="4" xfId="5" applyFont="1" applyFill="1" applyBorder="1" applyAlignment="1">
      <alignment horizontal="center" vertical="center"/>
    </xf>
    <xf numFmtId="0" fontId="22" fillId="0" borderId="0" xfId="0" applyFont="1" applyFill="1" applyBorder="1" applyAlignment="1">
      <alignment horizontal="center" vertical="center"/>
    </xf>
    <xf numFmtId="0" fontId="18" fillId="0" borderId="11" xfId="0" applyFont="1" applyFill="1" applyBorder="1" applyAlignment="1">
      <alignment horizontal="left" vertical="center" wrapText="1"/>
    </xf>
    <xf numFmtId="0" fontId="29" fillId="0" borderId="7"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8"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 fillId="0" borderId="0" xfId="4" applyFont="1" applyFill="1" applyAlignment="1">
      <alignment horizontal="left" vertical="center" wrapText="1"/>
    </xf>
    <xf numFmtId="0" fontId="2" fillId="0" borderId="0" xfId="4" applyFont="1" applyFill="1" applyAlignment="1">
      <alignment horizontal="center" vertical="center" wrapText="1"/>
    </xf>
    <xf numFmtId="0" fontId="14" fillId="0" borderId="0" xfId="4" applyFont="1" applyFill="1" applyAlignment="1">
      <alignment horizontal="center" vertical="center"/>
    </xf>
    <xf numFmtId="0" fontId="9" fillId="0" borderId="1" xfId="4" applyFont="1" applyFill="1" applyBorder="1" applyAlignment="1">
      <alignment horizontal="center" vertical="center" wrapText="1"/>
    </xf>
    <xf numFmtId="0" fontId="1" fillId="0" borderId="1" xfId="4" applyFont="1" applyFill="1" applyBorder="1" applyAlignment="1">
      <alignment horizontal="center" vertical="center" wrapText="1"/>
    </xf>
    <xf numFmtId="0" fontId="10" fillId="0" borderId="3" xfId="6" applyFont="1" applyFill="1" applyBorder="1" applyAlignment="1">
      <alignment horizontal="center" vertical="center" wrapText="1"/>
    </xf>
    <xf numFmtId="0" fontId="10" fillId="0" borderId="4" xfId="6"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6"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5" applyFont="1" applyFill="1" applyBorder="1" applyAlignment="1">
      <alignment horizontal="center" vertical="center"/>
    </xf>
  </cellXfs>
  <cellStyles count="11">
    <cellStyle name="百分比" xfId="2" builtinId="5"/>
    <cellStyle name="百分比 2" xfId="3"/>
    <cellStyle name="常规" xfId="0" builtinId="0"/>
    <cellStyle name="常规 2" xfId="10"/>
    <cellStyle name="常规 2 2" xfId="5"/>
    <cellStyle name="常规 3" xfId="6"/>
    <cellStyle name="常规 3 2" xfId="4"/>
    <cellStyle name="常规 5" xfId="9"/>
    <cellStyle name="千位分隔" xfId="1" builtinId="3"/>
    <cellStyle name="千位分隔 2" xfId="7"/>
    <cellStyle name="千位分隔 3" xfId="8"/>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626</xdr:row>
      <xdr:rowOff>0</xdr:rowOff>
    </xdr:from>
    <xdr:to>
      <xdr:col>3</xdr:col>
      <xdr:colOff>907415</xdr:colOff>
      <xdr:row>646</xdr:row>
      <xdr:rowOff>6350</xdr:rowOff>
    </xdr:to>
    <xdr:pic>
      <xdr:nvPicPr>
        <xdr:cNvPr id="2" name="图片 1">
          <a:extLst>
            <a:ext uri="{FF2B5EF4-FFF2-40B4-BE49-F238E27FC236}">
              <a16:creationId xmlns=""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99415600"/>
          <a:ext cx="8254365" cy="3181350"/>
        </a:xfrm>
        <a:prstGeom prst="rect">
          <a:avLst/>
        </a:prstGeom>
        <a:noFill/>
        <a:ln w="9525">
          <a:noFill/>
        </a:ln>
      </xdr:spPr>
    </xdr:pic>
    <xdr:clientData/>
  </xdr:twoCellAnchor>
  <xdr:twoCellAnchor editAs="oneCell">
    <xdr:from>
      <xdr:col>0</xdr:col>
      <xdr:colOff>0</xdr:colOff>
      <xdr:row>647</xdr:row>
      <xdr:rowOff>0</xdr:rowOff>
    </xdr:from>
    <xdr:to>
      <xdr:col>3</xdr:col>
      <xdr:colOff>1085215</xdr:colOff>
      <xdr:row>672</xdr:row>
      <xdr:rowOff>152400</xdr:rowOff>
    </xdr:to>
    <xdr:pic>
      <xdr:nvPicPr>
        <xdr:cNvPr id="3" name="图片 2">
          <a:extLst>
            <a:ext uri="{FF2B5EF4-FFF2-40B4-BE49-F238E27FC236}">
              <a16:creationId xmlns="" xmlns:a16="http://schemas.microsoft.com/office/drawing/2014/main" id="{00000000-0008-0000-0D00-000003000000}"/>
            </a:ext>
          </a:extLst>
        </xdr:cNvPr>
        <xdr:cNvPicPr>
          <a:picLocks noChangeAspect="1"/>
        </xdr:cNvPicPr>
      </xdr:nvPicPr>
      <xdr:blipFill>
        <a:blip xmlns:r="http://schemas.openxmlformats.org/officeDocument/2006/relationships" r:embed="rId2"/>
        <a:stretch>
          <a:fillRect/>
        </a:stretch>
      </xdr:blipFill>
      <xdr:spPr>
        <a:xfrm>
          <a:off x="0" y="102749350"/>
          <a:ext cx="8432165" cy="412115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6-108\h\&#23458;&#25143;&#36164;&#26009;\&#20027;&#26495;\&#27743;&#33487;&#21556;&#20013;\&#38271;&#24449;&#21046;&#33647;&#21378;\12-31\&#24212;&#25910;&#20184;&#24080;&#4083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21672;&#35810;\D\My%20Documents\&#20844;&#35777;2001&#25253;&#34920;\A003&#26032;&#21306;&#20013;&#36719;&#34920;&#65288;&#20869;&#36164;&#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6472;&#25991;&#20339;/2020&#24180;&#19987;&#39033;/0901&#21830;&#21153;&#23616;&#39033;&#30446;/H20203052%202020&#24180;&#30465;&#32423;&#21830;&#21153;&#26381;&#21153;&#22806;&#21253;%20&#24449;&#27714;&#24847;&#35265;&#31295;%2020201105/H20203052%202020&#24180;&#30465;&#32423;&#21830;&#21153;&#26381;&#21153;&#22806;&#21253;%20&#24449;&#27714;&#24847;&#35265;&#31295;%2020201105/H20203052&#21830;&#21153;&#19987;&#39033;&#36164;&#37329;&#65288;&#30465;&#32423;&#26381;&#21153;&#22806;&#21253;&#65289;&#23457;&#26680;&#25253;&#21578;&#38468;&#349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72;&#25991;&#20339;/2020&#24180;&#19987;&#39033;/1112&#21830;&#21153;&#23616;&#19987;&#39033;&#36164;&#37329;/&#27719;&#24635;"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01.248\public\DOCUME~1\ADMINI~1\LOCALS~1\Temp\Rar$DI00.078\Documents%20and%20Settings\F001\Local%20Settings\Temporary%20Internet%20Files\OLK24\&#26371;&#35336;&#36575;&#39636;--0601&#25253;&#34920;%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01.248\public\DOCUME~1\ADMINI~1\LOCALS~1\Temp\Rar$DI00.078\05&#24180;&#25104;&#26412;\11&#26376;\cfc\&#25104;&#26412;\&#35745;&#31639;200507&#25104;&#2641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01.248\public\2007&#23457;&#35745;&#25991;&#26723;\&#38271;&#30002;\&#23384;&#36135;&#12289;&#25104;&#26412;&#24037;&#20316;&#24213;&#31295;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20998;&#26512;&#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15&#24180;&#24230;&#24180;&#23457;/2015&#24180;%20&#39044;&#23457;/T-&#29305;&#26032;&#39044;&#23457;/S20153009&#29305;&#26032;&#30005;&#23376;/&#25253;&#21578;/WINDOWS/TEMP/My%20Documents/1999&#24180;&#25253;/&#20013;&#21326;&#20225;&#19994;/&#20013;&#20225;&#26412;&#37096;/&#22266;&#23450;&#36164;&#20135;/&#22266;&#23450;&#36164;&#2013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92.168.101.248\public\My%20Documents\&#40548;&#22721;&#29028;&#30719;\06&#20013;&#26399;\&#32508;&#21512;\&#27719;&#24635;&#36807;&#31243;\&#40548;&#22721;&#29028;&#30005;06&#20013;&#26399;&#27719;&#34920;&#36807;&#31243;-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15&#24180;&#24230;&#24180;&#23457;/2015&#24180;%20&#39044;&#23457;/T-&#29305;&#26032;&#39044;&#23457;/S20153009&#29305;&#26032;&#30005;&#23376;/&#25253;&#21578;/Documents%20and%20Settings/handi.gu/Local%20Settings/Temporary%20Internet%20Files/Content.IE5/85G0ELXL/&#38392;&#21271;&#39033;&#30446;/&#23457;&#35745;&#39033;&#30446;/&#21271;&#26041;&#38598;&#22242;/&#26032;&#24314;&#25991;&#20214;&#22841;/01&#33391;&#21451;&#38598;&#22242;-&#32479;&#35745;&#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YS01-01"/>
      <sheetName val="YS02-02"/>
      <sheetName val="YYY"/>
      <sheetName val="TTT"/>
      <sheetName val="YS02_02"/>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资产负债表"/>
      <sheetName val="损益表"/>
      <sheetName val="现 金 流 量 表"/>
      <sheetName val="QD"/>
      <sheetName val="设备部房屋"/>
      <sheetName val="企业编码"/>
      <sheetName val="应付账款明细表"/>
      <sheetName val="科目名称表"/>
      <sheetName val="1-400-1"/>
      <sheetName val="1-500-1"/>
      <sheetName val="ZE3"/>
      <sheetName val="ZR1"/>
      <sheetName val="QD2"/>
      <sheetName val="ZR2"/>
      <sheetName val="QA2"/>
      <sheetName val="QD1"/>
      <sheetName val="敏感性"/>
      <sheetName val="SFQ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附件1 "/>
      <sheetName val="附件2-1-成长型服务外包企业-汇总-初稿"/>
      <sheetName val="附件2-成长型服务外包企业-汇总-定稿"/>
      <sheetName val="附件2-省级在岸业务 "/>
      <sheetName val="Sheet2"/>
      <sheetName val="附件2-2-省级在岸业务"/>
      <sheetName val="分工"/>
      <sheetName val="晶云"/>
      <sheetName val="华硕"/>
      <sheetName val="恒盛"/>
      <sheetName val="苏桥"/>
      <sheetName val="Sheet3"/>
      <sheetName val="Sheet1"/>
    </sheetNames>
    <sheetDataSet>
      <sheetData sheetId="0">
        <row r="5">
          <cell r="H5">
            <v>0.17296249999999999</v>
          </cell>
        </row>
        <row r="9">
          <cell r="I9" t="str">
            <v>编制时间：2020年11月5日</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TOC"/>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科目余额表"/>
      <sheetName val="科目余额明细表1"/>
      <sheetName val="传票档"/>
      <sheetName val="科目汇总表"/>
      <sheetName val="利润表"/>
      <sheetName val="资产负债表"/>
      <sheetName val="各项费用明细"/>
    </sheetNames>
    <sheetDataSet>
      <sheetData sheetId="0" refreshError="1">
        <row r="1">
          <cell r="A1" t="str">
            <v>科目名称</v>
          </cell>
          <cell r="B1" t="str">
            <v>期初借方</v>
          </cell>
          <cell r="C1" t="str">
            <v>期初贷方</v>
          </cell>
          <cell r="D1" t="str">
            <v>本期发生借方</v>
          </cell>
          <cell r="E1" t="str">
            <v>本期发生贷方</v>
          </cell>
          <cell r="F1" t="str">
            <v>期末借方</v>
          </cell>
          <cell r="G1" t="str">
            <v>期末贷方</v>
          </cell>
        </row>
        <row r="2">
          <cell r="A2" t="str">
            <v>现金</v>
          </cell>
          <cell r="B2">
            <v>30000</v>
          </cell>
          <cell r="C2">
            <v>0</v>
          </cell>
          <cell r="D2">
            <v>248583.87</v>
          </cell>
          <cell r="E2">
            <v>248583.87</v>
          </cell>
          <cell r="F2">
            <v>30000</v>
          </cell>
          <cell r="G2">
            <v>0</v>
          </cell>
        </row>
        <row r="3">
          <cell r="A3" t="str">
            <v>银行存款</v>
          </cell>
          <cell r="B3">
            <v>19008041.440000001</v>
          </cell>
          <cell r="C3">
            <v>0</v>
          </cell>
          <cell r="D3">
            <v>36093571.719999999</v>
          </cell>
          <cell r="E3">
            <v>30373506.800000001</v>
          </cell>
          <cell r="F3">
            <v>24728106.359999999</v>
          </cell>
          <cell r="G3">
            <v>0</v>
          </cell>
        </row>
        <row r="4">
          <cell r="A4" t="str">
            <v>其他货币资金</v>
          </cell>
          <cell r="B4">
            <v>300000</v>
          </cell>
          <cell r="C4">
            <v>0</v>
          </cell>
          <cell r="D4">
            <v>1568.72</v>
          </cell>
          <cell r="E4">
            <v>0</v>
          </cell>
          <cell r="F4">
            <v>301568.71999999997</v>
          </cell>
          <cell r="G4">
            <v>0</v>
          </cell>
        </row>
        <row r="5">
          <cell r="A5" t="str">
            <v>应收账款</v>
          </cell>
          <cell r="B5">
            <v>115151482.06999999</v>
          </cell>
          <cell r="C5">
            <v>0</v>
          </cell>
          <cell r="D5">
            <v>9626731.1199999992</v>
          </cell>
          <cell r="E5">
            <v>20717842.399999999</v>
          </cell>
          <cell r="F5">
            <v>104060370.79000001</v>
          </cell>
          <cell r="G5">
            <v>0</v>
          </cell>
        </row>
        <row r="6">
          <cell r="A6" t="str">
            <v>其他应收款</v>
          </cell>
          <cell r="B6">
            <v>371846.65</v>
          </cell>
          <cell r="C6">
            <v>0</v>
          </cell>
          <cell r="D6">
            <v>697523.19</v>
          </cell>
          <cell r="E6">
            <v>-32055.97</v>
          </cell>
          <cell r="F6">
            <v>1101425.81</v>
          </cell>
          <cell r="G6">
            <v>0</v>
          </cell>
        </row>
        <row r="7">
          <cell r="A7" t="str">
            <v>坏账准备</v>
          </cell>
          <cell r="B7">
            <v>0</v>
          </cell>
          <cell r="C7">
            <v>2927599.17</v>
          </cell>
          <cell r="D7">
            <v>0</v>
          </cell>
          <cell r="E7">
            <v>0</v>
          </cell>
          <cell r="F7">
            <v>0</v>
          </cell>
          <cell r="G7">
            <v>2927599.17</v>
          </cell>
        </row>
        <row r="8">
          <cell r="A8" t="str">
            <v>原材料</v>
          </cell>
          <cell r="B8">
            <v>796273.71</v>
          </cell>
          <cell r="C8">
            <v>0</v>
          </cell>
          <cell r="D8">
            <v>4249630.6900000004</v>
          </cell>
          <cell r="E8">
            <v>4567723.32</v>
          </cell>
          <cell r="F8">
            <v>478181.08</v>
          </cell>
          <cell r="G8">
            <v>0</v>
          </cell>
        </row>
        <row r="9">
          <cell r="A9" t="str">
            <v>低值易耗品</v>
          </cell>
          <cell r="B9">
            <v>75495.33</v>
          </cell>
          <cell r="C9">
            <v>0</v>
          </cell>
          <cell r="D9">
            <v>105319.49</v>
          </cell>
          <cell r="E9">
            <v>17226.28</v>
          </cell>
          <cell r="F9">
            <v>163588.54</v>
          </cell>
          <cell r="G9">
            <v>0</v>
          </cell>
        </row>
        <row r="10">
          <cell r="A10" t="str">
            <v>库存商品</v>
          </cell>
          <cell r="B10">
            <v>3072132.78</v>
          </cell>
          <cell r="C10">
            <v>0</v>
          </cell>
          <cell r="D10">
            <v>16716076.84</v>
          </cell>
          <cell r="E10">
            <v>9494648.3000000007</v>
          </cell>
          <cell r="F10">
            <v>10293561.32</v>
          </cell>
          <cell r="G10">
            <v>0</v>
          </cell>
        </row>
        <row r="11">
          <cell r="A11" t="str">
            <v>存货跌价准备</v>
          </cell>
          <cell r="B11">
            <v>0</v>
          </cell>
          <cell r="C11">
            <v>239704.61</v>
          </cell>
          <cell r="D11">
            <v>0</v>
          </cell>
          <cell r="E11">
            <v>0</v>
          </cell>
          <cell r="F11">
            <v>0</v>
          </cell>
          <cell r="G11">
            <v>239704.61</v>
          </cell>
        </row>
        <row r="12">
          <cell r="A12" t="str">
            <v>待摊费用</v>
          </cell>
          <cell r="B12">
            <v>205165.19</v>
          </cell>
          <cell r="C12">
            <v>0</v>
          </cell>
          <cell r="D12">
            <v>0</v>
          </cell>
          <cell r="E12">
            <v>28116.99</v>
          </cell>
          <cell r="F12">
            <v>177048.2</v>
          </cell>
          <cell r="G12">
            <v>0</v>
          </cell>
        </row>
        <row r="13">
          <cell r="A13" t="str">
            <v>固定资产</v>
          </cell>
          <cell r="B13">
            <v>95514873.060000002</v>
          </cell>
          <cell r="C13">
            <v>0</v>
          </cell>
          <cell r="D13">
            <v>14363104</v>
          </cell>
          <cell r="E13">
            <v>0</v>
          </cell>
          <cell r="F13">
            <v>109877977.06</v>
          </cell>
          <cell r="G13">
            <v>0</v>
          </cell>
        </row>
        <row r="14">
          <cell r="A14" t="str">
            <v>累计折旧</v>
          </cell>
          <cell r="B14">
            <v>0</v>
          </cell>
          <cell r="C14">
            <v>20382738.280000001</v>
          </cell>
          <cell r="D14">
            <v>0</v>
          </cell>
          <cell r="E14">
            <v>738123.38</v>
          </cell>
          <cell r="F14">
            <v>0</v>
          </cell>
          <cell r="G14">
            <v>21120861.66</v>
          </cell>
        </row>
        <row r="15">
          <cell r="A15" t="str">
            <v>在建工程</v>
          </cell>
          <cell r="B15">
            <v>9743653.4299999997</v>
          </cell>
          <cell r="C15">
            <v>0</v>
          </cell>
          <cell r="D15">
            <v>3711300</v>
          </cell>
          <cell r="E15">
            <v>78000</v>
          </cell>
          <cell r="F15">
            <v>13376953.43</v>
          </cell>
          <cell r="G15">
            <v>0</v>
          </cell>
        </row>
        <row r="16">
          <cell r="A16" t="str">
            <v>无形资产</v>
          </cell>
          <cell r="B16">
            <v>1943306.3</v>
          </cell>
          <cell r="C16">
            <v>0</v>
          </cell>
          <cell r="D16">
            <v>0</v>
          </cell>
          <cell r="E16">
            <v>3585.98</v>
          </cell>
          <cell r="F16">
            <v>1939720.32</v>
          </cell>
          <cell r="G16">
            <v>0</v>
          </cell>
        </row>
        <row r="17">
          <cell r="A17" t="str">
            <v>长期待摊费用</v>
          </cell>
          <cell r="B17">
            <v>4149205.82</v>
          </cell>
          <cell r="C17">
            <v>0</v>
          </cell>
          <cell r="D17">
            <v>235500</v>
          </cell>
          <cell r="E17">
            <v>76074.91</v>
          </cell>
          <cell r="F17">
            <v>4308630.91</v>
          </cell>
          <cell r="G17">
            <v>0</v>
          </cell>
        </row>
        <row r="18">
          <cell r="A18" t="str">
            <v>短期借款</v>
          </cell>
          <cell r="B18">
            <v>0</v>
          </cell>
          <cell r="C18">
            <v>39180800</v>
          </cell>
          <cell r="D18">
            <v>37600</v>
          </cell>
          <cell r="E18">
            <v>0</v>
          </cell>
          <cell r="F18">
            <v>0</v>
          </cell>
          <cell r="G18">
            <v>39143200</v>
          </cell>
        </row>
        <row r="19">
          <cell r="A19" t="str">
            <v>应付账款</v>
          </cell>
          <cell r="B19">
            <v>0</v>
          </cell>
          <cell r="C19">
            <v>19814032.550000001</v>
          </cell>
          <cell r="D19">
            <v>2360806.13</v>
          </cell>
          <cell r="E19">
            <v>7217229.8399999999</v>
          </cell>
          <cell r="F19">
            <v>0</v>
          </cell>
          <cell r="G19">
            <v>24670456.260000002</v>
          </cell>
        </row>
        <row r="20">
          <cell r="A20" t="str">
            <v>应付工资</v>
          </cell>
          <cell r="B20">
            <v>0</v>
          </cell>
          <cell r="C20">
            <v>1073783</v>
          </cell>
          <cell r="D20">
            <v>1804998.68</v>
          </cell>
          <cell r="E20">
            <v>1829579</v>
          </cell>
          <cell r="F20">
            <v>0</v>
          </cell>
          <cell r="G20">
            <v>1098363.32</v>
          </cell>
        </row>
        <row r="21">
          <cell r="A21" t="str">
            <v>应付福利费</v>
          </cell>
          <cell r="B21">
            <v>0</v>
          </cell>
          <cell r="C21">
            <v>107433.31</v>
          </cell>
          <cell r="D21">
            <v>109401.31</v>
          </cell>
          <cell r="E21">
            <v>123477.72</v>
          </cell>
          <cell r="F21">
            <v>0</v>
          </cell>
          <cell r="G21">
            <v>121509.72</v>
          </cell>
        </row>
        <row r="22">
          <cell r="A22" t="str">
            <v>应交税金</v>
          </cell>
          <cell r="B22">
            <v>0</v>
          </cell>
          <cell r="C22">
            <v>6359350.4699999997</v>
          </cell>
          <cell r="D22">
            <v>6638006.8399999999</v>
          </cell>
          <cell r="E22">
            <v>484012.79</v>
          </cell>
          <cell r="F22">
            <v>0</v>
          </cell>
          <cell r="G22">
            <v>205356.42</v>
          </cell>
        </row>
        <row r="23">
          <cell r="A23" t="str">
            <v>其他应交款</v>
          </cell>
          <cell r="B23">
            <v>0</v>
          </cell>
          <cell r="C23">
            <v>63449.75</v>
          </cell>
          <cell r="D23">
            <v>63449.75</v>
          </cell>
          <cell r="E23">
            <v>1526.04</v>
          </cell>
          <cell r="F23">
            <v>0</v>
          </cell>
          <cell r="G23">
            <v>1526.04</v>
          </cell>
        </row>
        <row r="24">
          <cell r="A24" t="str">
            <v>其他应付款</v>
          </cell>
          <cell r="B24">
            <v>0</v>
          </cell>
          <cell r="C24">
            <v>590371.36</v>
          </cell>
          <cell r="D24">
            <v>52411.67</v>
          </cell>
          <cell r="E24">
            <v>66540.23</v>
          </cell>
          <cell r="F24">
            <v>0</v>
          </cell>
          <cell r="G24">
            <v>604499.92000000004</v>
          </cell>
        </row>
        <row r="25">
          <cell r="A25" t="str">
            <v>预提费用</v>
          </cell>
          <cell r="B25">
            <v>0</v>
          </cell>
          <cell r="C25">
            <v>532863.15</v>
          </cell>
          <cell r="D25">
            <v>495146.31</v>
          </cell>
          <cell r="E25">
            <v>849377.43</v>
          </cell>
          <cell r="F25">
            <v>0</v>
          </cell>
          <cell r="G25">
            <v>887094.27</v>
          </cell>
        </row>
        <row r="26">
          <cell r="A26" t="str">
            <v>长期应付款</v>
          </cell>
          <cell r="B26">
            <v>0</v>
          </cell>
          <cell r="C26">
            <v>8635114</v>
          </cell>
          <cell r="D26">
            <v>26696</v>
          </cell>
          <cell r="E26">
            <v>14284254</v>
          </cell>
          <cell r="F26">
            <v>0</v>
          </cell>
          <cell r="G26">
            <v>22892672</v>
          </cell>
        </row>
        <row r="27">
          <cell r="A27" t="str">
            <v>实收资本（或股本）</v>
          </cell>
          <cell r="B27">
            <v>0</v>
          </cell>
          <cell r="C27">
            <v>41384393.340000004</v>
          </cell>
          <cell r="D27">
            <v>0</v>
          </cell>
          <cell r="E27">
            <v>0</v>
          </cell>
          <cell r="F27">
            <v>0</v>
          </cell>
          <cell r="G27">
            <v>41384393.340000004</v>
          </cell>
        </row>
        <row r="28">
          <cell r="A28" t="str">
            <v>资本公积</v>
          </cell>
          <cell r="B28">
            <v>0</v>
          </cell>
          <cell r="C28">
            <v>5610899.6699999999</v>
          </cell>
          <cell r="D28">
            <v>0</v>
          </cell>
          <cell r="E28">
            <v>0</v>
          </cell>
          <cell r="F28">
            <v>0</v>
          </cell>
          <cell r="G28">
            <v>5610899.6699999999</v>
          </cell>
        </row>
        <row r="29">
          <cell r="A29" t="str">
            <v>盈余公积</v>
          </cell>
          <cell r="B29">
            <v>0</v>
          </cell>
          <cell r="C29">
            <v>11380483.74</v>
          </cell>
          <cell r="D29">
            <v>0</v>
          </cell>
          <cell r="E29">
            <v>0</v>
          </cell>
          <cell r="F29">
            <v>0</v>
          </cell>
          <cell r="G29">
            <v>11380483.74</v>
          </cell>
        </row>
        <row r="30">
          <cell r="A30" t="str">
            <v>本年利润</v>
          </cell>
          <cell r="B30">
            <v>0</v>
          </cell>
          <cell r="C30">
            <v>0</v>
          </cell>
          <cell r="D30">
            <v>3005117.68</v>
          </cell>
          <cell r="E30">
            <v>9475170.6999999993</v>
          </cell>
          <cell r="F30">
            <v>0</v>
          </cell>
          <cell r="G30">
            <v>6470053.0199999996</v>
          </cell>
        </row>
        <row r="31">
          <cell r="A31" t="str">
            <v>利润分配</v>
          </cell>
          <cell r="B31">
            <v>0</v>
          </cell>
          <cell r="C31">
            <v>92078459.379999995</v>
          </cell>
          <cell r="D31">
            <v>0</v>
          </cell>
          <cell r="E31">
            <v>0</v>
          </cell>
          <cell r="F31">
            <v>0</v>
          </cell>
          <cell r="G31">
            <v>92078459.379999995</v>
          </cell>
        </row>
        <row r="32">
          <cell r="A32" t="str">
            <v>美元</v>
          </cell>
          <cell r="B32">
            <v>0</v>
          </cell>
          <cell r="C32">
            <v>0</v>
          </cell>
          <cell r="D32">
            <v>0</v>
          </cell>
          <cell r="E32">
            <v>0</v>
          </cell>
          <cell r="F32">
            <v>0</v>
          </cell>
          <cell r="G32">
            <v>0</v>
          </cell>
        </row>
        <row r="33">
          <cell r="A33" t="str">
            <v>生产成本</v>
          </cell>
          <cell r="B33">
            <v>0</v>
          </cell>
          <cell r="C33">
            <v>0</v>
          </cell>
          <cell r="D33">
            <v>8943231.6899999995</v>
          </cell>
          <cell r="E33">
            <v>8943231.6899999995</v>
          </cell>
          <cell r="F33">
            <v>0</v>
          </cell>
          <cell r="G33">
            <v>0</v>
          </cell>
        </row>
        <row r="34">
          <cell r="A34" t="str">
            <v>制造费用</v>
          </cell>
          <cell r="B34">
            <v>0</v>
          </cell>
          <cell r="C34">
            <v>0</v>
          </cell>
          <cell r="D34">
            <v>3005201.79</v>
          </cell>
          <cell r="E34">
            <v>3005201.79</v>
          </cell>
          <cell r="F34">
            <v>0</v>
          </cell>
          <cell r="G34">
            <v>0</v>
          </cell>
        </row>
        <row r="35">
          <cell r="A35" t="str">
            <v>主营业务收入</v>
          </cell>
          <cell r="B35">
            <v>0</v>
          </cell>
          <cell r="C35">
            <v>0</v>
          </cell>
          <cell r="D35">
            <v>9433622.5800000001</v>
          </cell>
          <cell r="E35">
            <v>9433622.5800000001</v>
          </cell>
          <cell r="F35">
            <v>0</v>
          </cell>
          <cell r="G35">
            <v>0</v>
          </cell>
        </row>
        <row r="36">
          <cell r="A36" t="str">
            <v>其他业务收入</v>
          </cell>
          <cell r="B36">
            <v>0</v>
          </cell>
          <cell r="C36">
            <v>0</v>
          </cell>
          <cell r="D36">
            <v>41548.120000000003</v>
          </cell>
          <cell r="E36">
            <v>41548.120000000003</v>
          </cell>
          <cell r="F36">
            <v>0</v>
          </cell>
          <cell r="G36">
            <v>0</v>
          </cell>
        </row>
        <row r="37">
          <cell r="A37" t="str">
            <v>主营业务成本</v>
          </cell>
          <cell r="B37">
            <v>0</v>
          </cell>
          <cell r="C37">
            <v>0</v>
          </cell>
          <cell r="D37">
            <v>1458981.35</v>
          </cell>
          <cell r="E37">
            <v>1458981.35</v>
          </cell>
          <cell r="F37">
            <v>0</v>
          </cell>
          <cell r="G37">
            <v>0</v>
          </cell>
        </row>
        <row r="38">
          <cell r="A38" t="str">
            <v>主营业务税金及附加</v>
          </cell>
          <cell r="B38">
            <v>0</v>
          </cell>
          <cell r="C38">
            <v>0</v>
          </cell>
          <cell r="D38">
            <v>1526.04</v>
          </cell>
          <cell r="E38">
            <v>1526.04</v>
          </cell>
          <cell r="F38">
            <v>0</v>
          </cell>
          <cell r="G38">
            <v>0</v>
          </cell>
        </row>
        <row r="39">
          <cell r="A39" t="str">
            <v>营业费用</v>
          </cell>
          <cell r="B39">
            <v>0</v>
          </cell>
          <cell r="C39">
            <v>0</v>
          </cell>
          <cell r="D39">
            <v>546016.30000000005</v>
          </cell>
          <cell r="E39">
            <v>546016.30000000005</v>
          </cell>
          <cell r="F39">
            <v>0</v>
          </cell>
          <cell r="G39">
            <v>0</v>
          </cell>
        </row>
        <row r="40">
          <cell r="A40" t="str">
            <v>管理费用</v>
          </cell>
          <cell r="B40">
            <v>0</v>
          </cell>
          <cell r="C40">
            <v>0</v>
          </cell>
          <cell r="D40">
            <v>866214.08</v>
          </cell>
          <cell r="E40">
            <v>866214.08</v>
          </cell>
          <cell r="F40">
            <v>0</v>
          </cell>
          <cell r="G40">
            <v>0</v>
          </cell>
        </row>
        <row r="41">
          <cell r="A41" t="str">
            <v>财务费用</v>
          </cell>
          <cell r="B41">
            <v>0</v>
          </cell>
          <cell r="C41">
            <v>0</v>
          </cell>
          <cell r="D41">
            <v>51679.91</v>
          </cell>
          <cell r="E41">
            <v>51679.91</v>
          </cell>
          <cell r="F41">
            <v>0</v>
          </cell>
          <cell r="G41">
            <v>0</v>
          </cell>
        </row>
        <row r="42">
          <cell r="A42" t="str">
            <v>营业外支出</v>
          </cell>
          <cell r="B42">
            <v>0</v>
          </cell>
          <cell r="C42">
            <v>0</v>
          </cell>
          <cell r="D42">
            <v>80700</v>
          </cell>
          <cell r="E42">
            <v>80700</v>
          </cell>
          <cell r="F42">
            <v>0</v>
          </cell>
          <cell r="G42">
            <v>0</v>
          </cell>
        </row>
        <row r="43">
          <cell r="A43" t="str">
            <v>合计</v>
          </cell>
          <cell r="B43">
            <v>216516371.38999999</v>
          </cell>
          <cell r="C43">
            <v>216516371.38999999</v>
          </cell>
        </row>
        <row r="44">
          <cell r="B44">
            <v>466877847.17000002</v>
          </cell>
          <cell r="C44">
            <v>466877847.16999996</v>
          </cell>
          <cell r="D44">
            <v>125071265.87</v>
          </cell>
          <cell r="E44">
            <v>125071265.87000002</v>
          </cell>
          <cell r="F44">
            <v>270837132.54000002</v>
          </cell>
          <cell r="G44">
            <v>270837132.54000002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台车"/>
      <sheetName val="材料分摊"/>
      <sheetName val="成本"/>
      <sheetName val="产品"/>
      <sheetName val="商品"/>
      <sheetName val="调整表"/>
      <sheetName val="台车成本分析"/>
      <sheetName val="单价表"/>
      <sheetName val="治具销售"/>
      <sheetName val="材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应付帐款-1"/>
      <sheetName val="应付帐款-2"/>
      <sheetName val="预付帐款-1"/>
      <sheetName val="存货"/>
      <sheetName val="存货-原材料"/>
      <sheetName val="存货-低值易耗品"/>
      <sheetName val="存货-自制半成品"/>
      <sheetName val="存货-库存商品"/>
      <sheetName val="生产成本"/>
      <sheetName val="成本倒轧表"/>
      <sheetName val="制造费用"/>
      <sheetName val="I2"/>
      <sheetName val="计价测试-1"/>
      <sheetName val="计价测试-2"/>
      <sheetName val="计价测试-3"/>
      <sheetName val="计价测试-4"/>
      <sheetName val="计价测试-5"/>
      <sheetName val="计价测试-6"/>
      <sheetName val="计价测试-7"/>
    </sheetNames>
    <sheetDataSet>
      <sheetData sheetId="0" refreshError="1">
        <row r="1">
          <cell r="B1" t="str">
            <v>苏州长甲药业有限公司</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9-1"/>
      <sheetName val="G9-2"/>
      <sheetName val="G9-3"/>
      <sheetName val="资产调整分录"/>
      <sheetName val="负债调整分录"/>
      <sheetName val="利润调整分录"/>
      <sheetName val="资产重分类分录"/>
      <sheetName val="负债重分类分录"/>
      <sheetName val="利润重分类分录"/>
      <sheetName val="企业表一"/>
      <sheetName val="企业表二"/>
      <sheetName val="M-5A"/>
      <sheetName val="M-5B"/>
      <sheetName val="M-5C"/>
      <sheetName val="laroux"/>
      <sheetName val="股资 (3)"/>
      <sheetName val="合并利"/>
      <sheetName val="合并资"/>
      <sheetName val="合并利润表 (2)"/>
      <sheetName val="股资 (2)"/>
      <sheetName val="合利 (2)"/>
      <sheetName val="所 (2)"/>
      <sheetName val="因素"/>
      <sheetName val="利润增减表"/>
      <sheetName val="情况"/>
      <sheetName val="情况2"/>
      <sheetName val="Sheet4"/>
      <sheetName val="名称"/>
      <sheetName val="往来帐"/>
      <sheetName val="弹资"/>
      <sheetName val="齿资"/>
      <sheetName val="本资"/>
      <sheetName val="本资 (2)"/>
      <sheetName val="合资"/>
      <sheetName val="工资"/>
      <sheetName val="股资"/>
      <sheetName val="变动"/>
      <sheetName val="弹附"/>
      <sheetName val="齿附"/>
      <sheetName val="本附"/>
      <sheetName val="合附"/>
      <sheetName val="弹利"/>
      <sheetName val="齿利"/>
      <sheetName val="本利"/>
      <sheetName val="合利"/>
      <sheetName val="所"/>
      <sheetName val="工利"/>
      <sheetName val="费成合"/>
      <sheetName val="齿润"/>
      <sheetName val="弹润"/>
      <sheetName val="本润"/>
      <sheetName val="合润"/>
      <sheetName val="弹交"/>
      <sheetName val="齿交"/>
      <sheetName val="本交"/>
      <sheetName val="合交"/>
      <sheetName val="弹费"/>
      <sheetName val="齿费"/>
      <sheetName val="本费"/>
      <sheetName val="合费"/>
      <sheetName val="弹福"/>
      <sheetName val="齿福"/>
      <sheetName val="本福"/>
      <sheetName val="合福"/>
      <sheetName val="合利增减 (2)"/>
      <sheetName val="合成因素"/>
      <sheetName val="快工"/>
      <sheetName val="快本"/>
      <sheetName val="利分"/>
      <sheetName val="利分 (2)"/>
      <sheetName val="齿利2"/>
      <sheetName val="弹利2"/>
      <sheetName val="收益汇总1"/>
      <sheetName val="收益汇总2"/>
      <sheetName val="收益汇总3"/>
      <sheetName val="收益汇总4"/>
      <sheetName val="收益汇总5"/>
      <sheetName val="表1季度"/>
      <sheetName val="表2季度"/>
      <sheetName val="表2"/>
      <sheetName val="Sheet1"/>
      <sheetName val="指标表"/>
      <sheetName val="税金"/>
      <sheetName val="Sheet2"/>
      <sheetName val="汽齿98"/>
      <sheetName val="中弹98"/>
      <sheetName val="本部98"/>
      <sheetName val="公司98"/>
      <sheetName val="本费 (2)"/>
      <sheetName val="间"/>
      <sheetName val="直"/>
      <sheetName val="间 (2)"/>
      <sheetName val="直 (2)"/>
      <sheetName val="所得税调整"/>
      <sheetName val="M_5A"/>
      <sheetName val="M_5C"/>
      <sheetName val="98重分类"/>
      <sheetName val="98调整"/>
      <sheetName val="校验"/>
      <sheetName val="资产试算"/>
      <sheetName val="负债试算"/>
      <sheetName val="利润试算"/>
      <sheetName val="资产负债表（审定）"/>
      <sheetName val="利润表（审定）"/>
      <sheetName val="项目分析表"/>
      <sheetName val="利润表项目变动分析表"/>
      <sheetName val="重要性确定"/>
      <sheetName val="三年财务指标比较表"/>
      <sheetName val="现金流量表"/>
      <sheetName val="指标分析表"/>
      <sheetName val="调整分录"/>
      <sheetName val="重分类分录"/>
      <sheetName val="Sheet5"/>
      <sheetName val="Sheet6"/>
      <sheetName val="Sheet7"/>
      <sheetName val="Sheet8"/>
      <sheetName val="Sheet9"/>
      <sheetName val="Sheet10"/>
      <sheetName val="Sheet13"/>
      <sheetName val="Sheet17"/>
      <sheetName val="Sheet16"/>
      <sheetName val="Sheet15"/>
      <sheetName val="Sheet14"/>
      <sheetName val="Sheet12"/>
      <sheetName val="Sheet11"/>
      <sheetName val="Sheet3"/>
      <sheetName val="封面"/>
      <sheetName val="资料清单"/>
      <sheetName val="基础数据表清单"/>
      <sheetName val="现金"/>
      <sheetName val="存放中央银行款项"/>
      <sheetName val="存放同业款项"/>
      <sheetName val="联行往来"/>
      <sheetName val="拆放同业"/>
      <sheetName val="应收进出口押汇"/>
      <sheetName val="应收利息"/>
      <sheetName val="应收利息变动表"/>
      <sheetName val="其他应收款"/>
      <sheetName val="贴现"/>
      <sheetName val="买入返售票据"/>
      <sheetName val="短期投资 "/>
      <sheetName val="长期股权投资"/>
      <sheetName val="长期债券投资-2003年度"/>
      <sheetName val="长期债券投资-2002年度"/>
      <sheetName val="凭证式国债发行计划"/>
      <sheetName val="委托业务"/>
      <sheetName val="买入返售债券"/>
      <sheetName val="重组贷款"/>
      <sheetName val="非应计贷款-2003"/>
      <sheetName val="非应计贷款-2002"/>
      <sheetName val="贷款呆账准备"/>
      <sheetName val="核销贷款明细"/>
      <sheetName val="收回以前年度已核销贷款明细"/>
      <sheetName val="固定资产及累计折旧"/>
      <sheetName val="固定资产清理"/>
      <sheetName val="房地产产权登记表"/>
      <sheetName val="在建工程"/>
      <sheetName val="无形资产-2003"/>
      <sheetName val="无形资产-2002"/>
      <sheetName val="递延资产(长期待摊费用)-2003"/>
      <sheetName val="递延资产(长期待摊费用)-2002"/>
      <sheetName val="抵债资产明细表"/>
      <sheetName val="抵债资产处置明细表"/>
      <sheetName val="其他长期资产"/>
      <sheetName val="向中央银行借款"/>
      <sheetName val="存款期限分析"/>
      <sheetName val="同业存放款项"/>
      <sheetName val="同业拆入"/>
      <sheetName val="保证金"/>
      <sheetName val="其他应付款"/>
      <sheetName val="应交税金"/>
      <sheetName val="长期借款"/>
      <sheetName val="卖出回购票据"/>
      <sheetName val="卖出回购债券"/>
      <sheetName val="长期应付款"/>
      <sheetName val="资本公积"/>
      <sheetName val="盈余公积"/>
      <sheetName val="系统内往来收入与支出"/>
      <sheetName val="资产一般损失"/>
      <sheetName val="工资及各项福利费"/>
      <sheetName val="以前年度损益调整"/>
      <sheetName val="应纳所得税明细表"/>
      <sheetName val="应纳所得税明细表附表"/>
      <sheetName val="表外项目汇总"/>
      <sheetName val="表外项目-银行承兑汇票"/>
      <sheetName val="表外项目-保函"/>
      <sheetName val="表外项目-信用证"/>
      <sheetName val="表外项目—不可撤销的贷款承诺"/>
      <sheetName val="经营性租赁承诺"/>
      <sheetName val="资本性支出承诺"/>
      <sheetName val="贷款清单"/>
      <sheetName val="贷款总额按客户所在行业分类"/>
      <sheetName val="贷款前十名客户贷款余额"/>
      <sheetName val="衍生金融工具明细表"/>
      <sheetName val="现金流量表所需资料"/>
      <sheetName val="未来需支付的退休金差额补贴"/>
      <sheetName val="一次性住房补贴"/>
      <sheetName val="____"/>
      <sheetName val="B"/>
      <sheetName val="分析表2"/>
      <sheetName val="衍生金融工具☎细表"/>
      <sheetName val="衍生金融工具_细表"/>
      <sheetName val="资负表"/>
      <sheetName val="利润表"/>
      <sheetName val="G21A"/>
      <sheetName val="G21B"/>
      <sheetName val="G21C"/>
      <sheetName val="TITEM"/>
      <sheetName val="ZHITEM"/>
      <sheetName val="货币资金"/>
      <sheetName val="短期投资"/>
      <sheetName val="应收票据"/>
      <sheetName val="应收账款"/>
      <sheetName val="预付账款"/>
      <sheetName val="存货"/>
      <sheetName val="待摊费用"/>
      <sheetName val="待处理流"/>
      <sheetName val="长期股权"/>
      <sheetName val="长期债权"/>
      <sheetName val="固定资产"/>
      <sheetName val="待处理固"/>
      <sheetName val="无形资产"/>
      <sheetName val="长期待摊费用"/>
      <sheetName val="短期借款"/>
      <sheetName val="应付票据"/>
      <sheetName val="应付账款"/>
      <sheetName val="预收账款"/>
      <sheetName val="应付工资"/>
      <sheetName val="应付福利费"/>
      <sheetName val="应付股利"/>
      <sheetName val="其他应交款"/>
      <sheetName val="预提费用"/>
      <sheetName val="实收资本"/>
      <sheetName val="未分配利润"/>
      <sheetName val="主营收入"/>
      <sheetName val="主营成本"/>
      <sheetName val="税金及附加"/>
      <sheetName val="经营费用"/>
      <sheetName val="其他业务利润"/>
      <sheetName val="营业费用"/>
      <sheetName val="管理费用"/>
      <sheetName val="财务费用"/>
      <sheetName val="投资收益"/>
      <sheetName val="补贴收入"/>
      <sheetName val="营业外收入"/>
      <sheetName val="营业外支出"/>
      <sheetName val="所得税"/>
      <sheetName val="Sheet43"/>
      <sheetName val="TITEM (2)"/>
      <sheetName val="ZHITEM (2)"/>
      <sheetName val="企_表一"/>
      <sheetName val="王府井"/>
      <sheetName val="王府井 (2)"/>
      <sheetName val="王府井转换表"/>
      <sheetName val="收益汇总7"/>
      <sheetName val="中山低值"/>
      <sheetName val="G9-"/>
      <sheetName val="G-"/>
      <sheetName val="-"/>
      <sheetName val="_x001f_0-BS_؁"/>
      <sheetName val="TMﾃﾞｰﾀ"/>
      <sheetName val="选择报表"/>
      <sheetName val="master"/>
      <sheetName val="应纳所得税明细衠"/>
      <sheetName val="衠外项目-银行承兑汇票"/>
      <sheetName val="°sÑAmÏh"/>
      <sheetName val="成本计算单_汇总显示_"/>
      <sheetName val="毛利率分析表"/>
      <sheetName val="表外项目-银行承兑ｇ秿"/>
      <sheetName val="表外项目保函"/>
      <sheetName val="盿-信用证．棿ᚈ"/>
      <sheetName val="1月应收"/>
      <sheetName val="source"/>
      <sheetName val="G102"/>
      <sheetName val="内部购入存货明细表"/>
      <sheetName val="表二甲机务F型"/>
      <sheetName val="Data List"/>
      <sheetName val="非应计贷몘횀2002"/>
      <sheetName val="E1020"/>
      <sheetName val="III-1-8"/>
      <sheetName val="III-1-4"/>
      <sheetName val="III-1-10"/>
      <sheetName val="III-1-9"/>
      <sheetName val="III-1-2-1"/>
      <sheetName val="III-1-6"/>
      <sheetName val="III-1-7"/>
      <sheetName val="III-1-5"/>
      <sheetName val="表六 "/>
      <sheetName val="Apr"/>
      <sheetName val="财务费用明细表"/>
      <sheetName val="长期待摊费用明细表"/>
      <sheetName val="ｺｽﾄｾﾝﾀｰ符号表"/>
      <sheetName val="设备部房屋"/>
      <sheetName val="°sÑ‘AmÏ‘h"/>
      <sheetName val="Control"/>
      <sheetName val="dm"/>
      <sheetName val="sd"/>
      <sheetName val="UFPrn20080725145132"/>
      <sheetName val="长_x0013_"/>
      <sheetName val=""/>
      <sheetName val="生产部金额"/>
      <sheetName val="U111"/>
      <sheetName val="U100"/>
      <sheetName val="_x001f_0-BS&#10;؁"/>
      <sheetName val="9808 Outside Plant"/>
      <sheetName val="F1"/>
      <sheetName val="产品销售收入与成本明细表"/>
      <sheetName val="F130&quot;"/>
      <sheetName val="长_x0013_"/>
      <sheetName val="同业存放Ⱦ"/>
      <sheetName val="应收票据(关联方)"/>
      <sheetName val="内仓免税进口"/>
      <sheetName val="original2"/>
      <sheetName val="购进汇总"/>
      <sheetName val="冲估价汇总"/>
      <sheetName val="估价汇总"/>
      <sheetName val="大口径耗用汇总"/>
      <sheetName val="轧钢耗用汇总"/>
      <sheetName val="汇总"/>
      <sheetName val="清单12.31"/>
      <sheetName val="F9-3-1"/>
      <sheetName val="食品原料（美爵）"/>
      <sheetName val="资产负债表"/>
      <sheetName val="调整分录集"/>
      <sheetName val="AP1998KX(estimated)"/>
      <sheetName val="4-货币资金-现金"/>
      <sheetName val="DATA"/>
      <sheetName val="Parameters"/>
      <sheetName val="促销费内容"/>
      <sheetName val="Australia"/>
      <sheetName val="‚a‚l‚o“h‘•’¼Þ"/>
      <sheetName val="A301-Direct"/>
      <sheetName val="合并底稿-自营"/>
      <sheetName val="宣1"/>
      <sheetName val="总公司2002.12.31"/>
      <sheetName val="合噶利"/>
      <sheetName val=")R¦m"/>
      <sheetName val="11"/>
      <sheetName val="附表6"/>
      <sheetName val="预收帐款"/>
      <sheetName val="Rheet5"/>
      <sheetName val="拆放同䰚"/>
      <sheetName val="焴现"/>
      <sheetName val="长杋股权投资"/>
      <sheetName val="镽期债券投资)2003年度"/>
      <sheetName val="委托上务"/>
      <sheetName val="买入返售倪券"/>
      <sheetName val="非应计贷款,2003"/>
      <sheetName val="非应计贗款-2002"/>
      <sheetName val="收回以前年度已栘销贷款明细"/>
      <sheetName val="固定襄产及累计折旧"/>
      <sheetName val="房地产亇权登记表"/>
      <sheetName val="无形资产-2_x0010_03"/>
      <sheetName val="递延资产(长期待䑊费用)-2002"/>
      <sheetName val="抴债资产明细表"/>
      <sheetName val="兦他应付款"/>
      <sheetName val="资䪧一般损失"/>
      <sheetName val="表外项目-信焨证"/>
      <sheetName val="经营性槟赁承诺"/>
      <sheetName val="现金流量表所需资▙"/>
      <sheetName val="衍生金ލ工具☎细表"/>
      <sheetName val="衍生金蚍工具_细表"/>
      <sheetName val="F21A"/>
      <sheetName val="设定"/>
      <sheetName val="_x0007_"/>
      <sheetName val="_x0001_"/>
      <sheetName val="_x005f_x001f_0-BS_x005f_x000a_؁"/>
      <sheetName val="表外项目_x005f_xffff_保函"/>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清单1.1"/>
      <sheetName val="固定资产清单"/>
      <sheetName val="清单12.31"/>
      <sheetName val="变动9901"/>
      <sheetName val="变动9912"/>
      <sheetName val="明细帐"/>
      <sheetName val="房屋建筑"/>
      <sheetName val="汽车"/>
      <sheetName val="机电"/>
      <sheetName val="家具"/>
      <sheetName val="电脑打印机"/>
      <sheetName val="经租机电"/>
      <sheetName val="职工产权房"/>
      <sheetName val="处理-报废"/>
      <sheetName val="处理-其他减少"/>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目录"/>
      <sheetName val="本部纳税调整表模板"/>
      <sheetName val="Sheet1"/>
      <sheetName val="科目名称表"/>
      <sheetName val="调整分录2006合并"/>
      <sheetName val="存货中的未实现内部利润"/>
      <sheetName val="丁字帐2006合并"/>
      <sheetName val="报表2006合并"/>
      <sheetName val="检查"/>
      <sheetName val="调整分录2006母公司"/>
      <sheetName val="丁字帐2006母公司"/>
      <sheetName val="报表2006母公司"/>
      <sheetName val="变动"/>
      <sheetName val="本部坏账"/>
      <sheetName val="本部重分类调整明细"/>
      <sheetName val="调整分录2006本部"/>
      <sheetName val="丁字帐2006本部"/>
      <sheetName val="报表2006本部"/>
      <sheetName val="本部投资收益"/>
      <sheetName val="本部长期投资"/>
      <sheetName val="调整分录2006热电厂筹建处"/>
      <sheetName val="丁字帐2006热电厂筹建处"/>
      <sheetName val="报表2006热电厂筹建处"/>
      <sheetName val="调整分录2006章武轮掌筹建处"/>
      <sheetName val="丁字帐2006章武轮掌筹建处"/>
      <sheetName val="报表2006章武轮掌筹建处"/>
      <sheetName val="调整分录2006综合科技楼"/>
      <sheetName val="丁字帐2006综合科技楼"/>
      <sheetName val="报表2006综合科技楼"/>
      <sheetName val="调整分录2006内保"/>
      <sheetName val="丁字帐2006内保"/>
      <sheetName val="报表2006内保"/>
      <sheetName val="调整分录2006社保"/>
      <sheetName val="丁字帐2006社保"/>
      <sheetName val="报表2006社保"/>
      <sheetName val="调整分录2006煤质处"/>
      <sheetName val="丁字帐2006煤质处"/>
      <sheetName val="报表2006煤质处"/>
      <sheetName val="调整分录2006救护大队"/>
      <sheetName val="丁字帐2006救护大队"/>
      <sheetName val="报表2006救护大队"/>
      <sheetName val="调整分录2006结算中心"/>
      <sheetName val="丁字帐2006结算中心"/>
      <sheetName val="报表2006结算中心"/>
      <sheetName val="调整分录2006销售处"/>
      <sheetName val="丁字帐2006销售处"/>
      <sheetName val="报表2006销售处"/>
      <sheetName val="调整分录2006电厂"/>
      <sheetName val="丁字帐2006电厂"/>
      <sheetName val="报表2006电厂"/>
      <sheetName val="调整分录2006供应"/>
      <sheetName val="丁字帐2006供应"/>
      <sheetName val="报表2006供应"/>
      <sheetName val="调整分录2006机电"/>
      <sheetName val="丁字帐2006机电"/>
      <sheetName val="报表2006机电"/>
      <sheetName val="调整分录2006研发中心"/>
      <sheetName val="丁字帐2006研发中心"/>
      <sheetName val="报表2006研发中心"/>
      <sheetName val="调整分录2006十矿"/>
      <sheetName val="丁字帐2006十矿"/>
      <sheetName val="报表2006十矿"/>
      <sheetName val="调整分录2006九矿"/>
      <sheetName val="丁字帐2006九矿"/>
      <sheetName val="报表2006九矿"/>
      <sheetName val="调整分录2006八矿"/>
      <sheetName val="丁字帐2006八矿"/>
      <sheetName val="报表2006八矿"/>
      <sheetName val="调整分录2006六矿"/>
      <sheetName val="丁字帐2006六矿"/>
      <sheetName val="报表2006六矿"/>
      <sheetName val="调整分录2006四矿"/>
      <sheetName val="丁字帐2006四矿"/>
      <sheetName val="报表2006四矿"/>
      <sheetName val="调整分录2006三矿"/>
      <sheetName val="丁字帐2006三矿"/>
      <sheetName val="报表2006三矿"/>
      <sheetName val="调整分录2006福源精煤"/>
      <sheetName val="丁字帐2006福源精煤"/>
      <sheetName val="报表2006福源精煤"/>
      <sheetName val="调整分录2006中泰矿业"/>
      <sheetName val="丁字帐2006中泰矿业"/>
      <sheetName val="报表2006中泰矿业"/>
      <sheetName val="报表2003模板"/>
      <sheetName val="调整分录2003模板"/>
      <sheetName val="丁字帐2003模板"/>
      <sheetName val="纳税调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企业编码"/>
      <sheetName val="资产负债清查表（工作表）"/>
      <sheetName val="原制度损失统计表"/>
      <sheetName val="预计损失统计表"/>
      <sheetName val="内部往来统计表"/>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9:E14"/>
  <sheetViews>
    <sheetView workbookViewId="0">
      <selection activeCell="C25" sqref="C25"/>
    </sheetView>
  </sheetViews>
  <sheetFormatPr defaultColWidth="9" defaultRowHeight="13.5"/>
  <cols>
    <col min="1" max="1" width="35.375" customWidth="1"/>
    <col min="3" max="3" width="41.375" customWidth="1"/>
    <col min="4" max="4" width="12.5" customWidth="1"/>
  </cols>
  <sheetData>
    <row r="9" spans="1:5">
      <c r="A9" t="s">
        <v>0</v>
      </c>
      <c r="B9">
        <v>4</v>
      </c>
      <c r="C9" t="s">
        <v>1</v>
      </c>
    </row>
    <row r="10" spans="1:5">
      <c r="A10" s="118" t="s">
        <v>2</v>
      </c>
      <c r="B10" s="118">
        <v>56</v>
      </c>
      <c r="C10" s="118" t="s">
        <v>3</v>
      </c>
      <c r="D10" t="s">
        <v>4</v>
      </c>
      <c r="E10">
        <f>56-33</f>
        <v>23</v>
      </c>
    </row>
    <row r="11" spans="1:5">
      <c r="A11" t="s">
        <v>5</v>
      </c>
      <c r="B11">
        <v>1</v>
      </c>
      <c r="C11" t="s">
        <v>1</v>
      </c>
    </row>
    <row r="12" spans="1:5">
      <c r="A12" s="118" t="s">
        <v>6</v>
      </c>
      <c r="B12" s="118">
        <v>31</v>
      </c>
      <c r="C12" s="118" t="s">
        <v>7</v>
      </c>
    </row>
    <row r="13" spans="1:5">
      <c r="A13" t="s">
        <v>8</v>
      </c>
      <c r="B13">
        <v>2</v>
      </c>
      <c r="C13" t="s">
        <v>1</v>
      </c>
    </row>
    <row r="14" spans="1:5">
      <c r="A14" t="s">
        <v>9</v>
      </c>
      <c r="B14">
        <f>SUM(B9:B13)</f>
        <v>94</v>
      </c>
    </row>
  </sheetData>
  <phoneticPr fontId="27" type="noConversion"/>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ColWidth="8.75" defaultRowHeight="13.5"/>
  <sheetData/>
  <phoneticPr fontId="27"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Y8"/>
  <sheetViews>
    <sheetView view="pageBreakPreview" zoomScale="80" zoomScaleNormal="80" zoomScaleSheetLayoutView="80" workbookViewId="0">
      <selection activeCell="L7" sqref="L7"/>
    </sheetView>
  </sheetViews>
  <sheetFormatPr defaultColWidth="8.625" defaultRowHeight="15"/>
  <cols>
    <col min="1" max="1" width="8.875" style="2" customWidth="1"/>
    <col min="2" max="2" width="8.625" style="2"/>
    <col min="3" max="3" width="19.5" style="2" customWidth="1"/>
    <col min="4" max="4" width="10.125" style="2" customWidth="1"/>
    <col min="5" max="5" width="12.125" style="2" customWidth="1"/>
    <col min="6" max="7" width="10.625" style="2" customWidth="1"/>
    <col min="8" max="8" width="8.625" style="2"/>
    <col min="9" max="9" width="8.625" style="2" hidden="1" customWidth="1"/>
    <col min="10" max="10" width="11.875" style="2" customWidth="1"/>
    <col min="11" max="11" width="8.625" style="2"/>
    <col min="12" max="12" width="11" style="2" customWidth="1"/>
    <col min="13" max="14" width="8.625" style="2"/>
    <col min="15" max="15" width="21.875" style="2" customWidth="1"/>
    <col min="16" max="16" width="12.125" style="2" customWidth="1"/>
    <col min="17" max="17" width="8.625" style="2"/>
    <col min="18" max="18" width="8.625" style="2" hidden="1" customWidth="1"/>
    <col min="19" max="19" width="10.625" style="2" customWidth="1"/>
    <col min="20" max="20" width="19.625" style="2" customWidth="1"/>
    <col min="21" max="21" width="8.625" style="2" hidden="1" customWidth="1"/>
    <col min="22" max="16384" width="8.625" style="2"/>
  </cols>
  <sheetData>
    <row r="1" spans="1:25" ht="18.75">
      <c r="A1" s="2" t="s">
        <v>1112</v>
      </c>
      <c r="E1" s="3"/>
      <c r="H1" s="4"/>
      <c r="I1" s="4"/>
      <c r="J1" s="4"/>
      <c r="K1" s="4"/>
      <c r="L1" s="4"/>
      <c r="M1" s="4"/>
      <c r="N1" s="4"/>
      <c r="O1" s="4"/>
      <c r="P1" s="4"/>
      <c r="Q1" s="4"/>
      <c r="R1" s="4"/>
      <c r="S1" s="4"/>
      <c r="T1" s="4"/>
      <c r="U1" s="4"/>
      <c r="V1" s="4"/>
      <c r="W1" s="4"/>
      <c r="X1" s="17"/>
      <c r="Y1" s="16"/>
    </row>
    <row r="2" spans="1:25" ht="22.5">
      <c r="A2" s="133" t="s">
        <v>11</v>
      </c>
      <c r="B2" s="133"/>
      <c r="C2" s="133"/>
      <c r="D2" s="133"/>
      <c r="E2" s="133"/>
      <c r="F2" s="133"/>
      <c r="G2" s="133"/>
      <c r="H2" s="133"/>
      <c r="I2" s="133"/>
      <c r="J2" s="133"/>
      <c r="K2" s="133"/>
      <c r="L2" s="133"/>
      <c r="M2" s="133"/>
      <c r="N2" s="133"/>
      <c r="O2" s="133"/>
      <c r="P2" s="133"/>
      <c r="Q2" s="133"/>
      <c r="R2" s="133"/>
      <c r="S2" s="133"/>
      <c r="T2" s="133"/>
      <c r="U2" s="133"/>
      <c r="V2" s="133"/>
      <c r="W2" s="133"/>
      <c r="X2" s="18"/>
      <c r="Y2" s="16"/>
    </row>
    <row r="3" spans="1:25" ht="18" customHeight="1">
      <c r="A3" s="5" t="s">
        <v>1113</v>
      </c>
      <c r="B3" s="6"/>
      <c r="C3" s="7"/>
      <c r="D3" s="7"/>
      <c r="E3" s="8"/>
      <c r="F3" s="7"/>
      <c r="G3" s="7"/>
      <c r="H3" s="6"/>
      <c r="I3" s="6"/>
      <c r="J3" s="6"/>
      <c r="K3" s="16"/>
      <c r="L3" s="6"/>
      <c r="M3" s="6"/>
      <c r="N3" s="6"/>
      <c r="O3" s="6"/>
      <c r="P3" s="6"/>
      <c r="Q3" s="6"/>
      <c r="R3" s="6"/>
      <c r="S3" s="6"/>
      <c r="T3" s="6"/>
      <c r="U3" s="19"/>
      <c r="V3" s="20"/>
      <c r="W3" s="21"/>
      <c r="X3" s="17"/>
      <c r="Y3" s="16"/>
    </row>
    <row r="4" spans="1:25">
      <c r="A4" s="6"/>
      <c r="B4" s="6"/>
      <c r="C4" s="7"/>
      <c r="D4" s="7"/>
      <c r="E4" s="7"/>
      <c r="F4" s="7"/>
      <c r="G4" s="7"/>
      <c r="H4" s="6"/>
      <c r="I4" s="6"/>
      <c r="J4" s="6"/>
      <c r="K4" s="16"/>
      <c r="L4" s="6"/>
      <c r="M4" s="6"/>
      <c r="N4" s="6"/>
      <c r="O4" s="6"/>
      <c r="P4" s="6"/>
      <c r="Q4" s="6"/>
      <c r="R4" s="6"/>
      <c r="S4" s="6"/>
      <c r="T4" s="20"/>
      <c r="U4" s="19"/>
      <c r="V4" s="22" t="s">
        <v>65</v>
      </c>
      <c r="X4" s="17"/>
      <c r="Y4" s="16"/>
    </row>
    <row r="5" spans="1:25" ht="15" customHeight="1"/>
    <row r="6" spans="1:25" ht="99">
      <c r="A6" s="9" t="s">
        <v>14</v>
      </c>
      <c r="B6" s="9" t="s">
        <v>15</v>
      </c>
      <c r="C6" s="10" t="s">
        <v>146</v>
      </c>
      <c r="D6" s="11" t="s">
        <v>17</v>
      </c>
      <c r="E6" s="11" t="s">
        <v>67</v>
      </c>
      <c r="F6" s="11" t="s">
        <v>68</v>
      </c>
      <c r="G6" s="11" t="s">
        <v>69</v>
      </c>
      <c r="H6" s="9" t="s">
        <v>21</v>
      </c>
      <c r="I6" s="9" t="s">
        <v>70</v>
      </c>
      <c r="J6" s="9" t="s">
        <v>1114</v>
      </c>
      <c r="K6" s="9" t="s">
        <v>208</v>
      </c>
      <c r="L6" s="9" t="s">
        <v>209</v>
      </c>
      <c r="M6" s="9" t="s">
        <v>1115</v>
      </c>
      <c r="N6" s="9" t="s">
        <v>1116</v>
      </c>
      <c r="O6" s="9" t="s">
        <v>1117</v>
      </c>
      <c r="P6" s="9" t="s">
        <v>1118</v>
      </c>
      <c r="Q6" s="9" t="s">
        <v>1119</v>
      </c>
      <c r="R6" s="9" t="s">
        <v>1120</v>
      </c>
      <c r="S6" s="9" t="s">
        <v>1121</v>
      </c>
      <c r="T6" s="9" t="s">
        <v>1122</v>
      </c>
      <c r="U6" s="9" t="s">
        <v>1123</v>
      </c>
      <c r="V6" s="9" t="s">
        <v>38</v>
      </c>
      <c r="W6" s="23" t="s">
        <v>93</v>
      </c>
      <c r="X6" s="24" t="s">
        <v>817</v>
      </c>
    </row>
    <row r="7" spans="1:25" ht="141" customHeight="1">
      <c r="A7" s="9">
        <v>1</v>
      </c>
      <c r="B7" s="12" t="s">
        <v>39</v>
      </c>
      <c r="C7" s="12" t="s">
        <v>1124</v>
      </c>
      <c r="D7" s="12" t="s">
        <v>1125</v>
      </c>
      <c r="E7" s="13">
        <v>310.06</v>
      </c>
      <c r="F7" s="13">
        <v>155.03</v>
      </c>
      <c r="G7" s="13">
        <v>155.03</v>
      </c>
      <c r="H7" s="9" t="s">
        <v>42</v>
      </c>
      <c r="I7" s="9"/>
      <c r="J7" s="9" t="s">
        <v>42</v>
      </c>
      <c r="K7" s="9" t="s">
        <v>42</v>
      </c>
      <c r="L7" s="9" t="s">
        <v>42</v>
      </c>
      <c r="M7" s="9" t="s">
        <v>42</v>
      </c>
      <c r="N7" s="9" t="s">
        <v>43</v>
      </c>
      <c r="O7" s="9" t="s">
        <v>42</v>
      </c>
      <c r="P7" s="9" t="s">
        <v>42</v>
      </c>
      <c r="Q7" s="9" t="s">
        <v>42</v>
      </c>
      <c r="R7" s="9" t="s">
        <v>1126</v>
      </c>
      <c r="S7" s="9" t="s">
        <v>42</v>
      </c>
      <c r="T7" s="25" t="s">
        <v>1127</v>
      </c>
      <c r="U7" s="9" t="s">
        <v>1128</v>
      </c>
      <c r="V7" s="26"/>
      <c r="W7" s="23" t="s">
        <v>103</v>
      </c>
      <c r="X7" s="27" t="s">
        <v>1129</v>
      </c>
    </row>
    <row r="8" spans="1:25" s="1" customFormat="1" ht="30" customHeight="1">
      <c r="A8" s="14"/>
      <c r="B8" s="14"/>
      <c r="C8" s="156" t="s">
        <v>107</v>
      </c>
      <c r="D8" s="156"/>
      <c r="E8" s="15">
        <f>SUM(E7)</f>
        <v>310.06</v>
      </c>
      <c r="F8" s="15">
        <f>SUM(F7)</f>
        <v>155.03</v>
      </c>
      <c r="G8" s="15">
        <f>SUM(G7)</f>
        <v>155.03</v>
      </c>
      <c r="H8" s="14"/>
      <c r="I8" s="14"/>
      <c r="J8" s="14"/>
      <c r="K8" s="14"/>
      <c r="L8" s="14"/>
      <c r="M8" s="14"/>
      <c r="N8" s="14"/>
      <c r="O8" s="14"/>
      <c r="P8" s="14"/>
      <c r="Q8" s="14"/>
      <c r="R8" s="14"/>
      <c r="S8" s="14"/>
      <c r="T8" s="14"/>
      <c r="U8" s="14"/>
      <c r="V8" s="14"/>
      <c r="W8" s="14"/>
    </row>
  </sheetData>
  <mergeCells count="2">
    <mergeCell ref="A2:W2"/>
    <mergeCell ref="C8:D8"/>
  </mergeCells>
  <phoneticPr fontId="27" type="noConversion"/>
  <printOptions horizontalCentered="1"/>
  <pageMargins left="0.31496062992126" right="0.31496062992126" top="0.74803149606299202" bottom="0.35433070866141703" header="0.511811023622047" footer="0.511811023622047"/>
  <pageSetup paperSize="9" scale="65" fitToHeight="3" orientation="landscape"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A21"/>
  <sheetViews>
    <sheetView view="pageBreakPreview" zoomScale="60" zoomScaleNormal="80" workbookViewId="0">
      <pane xSplit="3" ySplit="5" topLeftCell="D15" activePane="bottomRight" state="frozen"/>
      <selection pane="topRight"/>
      <selection pane="bottomLeft"/>
      <selection pane="bottomRight" activeCell="H14" sqref="H14"/>
    </sheetView>
  </sheetViews>
  <sheetFormatPr defaultColWidth="8.875" defaultRowHeight="15"/>
  <cols>
    <col min="1" max="1" width="5.5" style="108" customWidth="1"/>
    <col min="2" max="2" width="7" style="108" customWidth="1"/>
    <col min="3" max="3" width="19.625" style="108" customWidth="1"/>
    <col min="4" max="4" width="9.5" style="108" customWidth="1"/>
    <col min="5" max="5" width="11.5" style="49" customWidth="1"/>
    <col min="6" max="7" width="10.625" style="108" customWidth="1"/>
    <col min="8" max="8" width="8.875" style="108"/>
    <col min="9" max="9" width="13.625" style="108" customWidth="1"/>
    <col min="10" max="16" width="8.875" style="108"/>
    <col min="17" max="17" width="9.125" style="108" customWidth="1"/>
    <col min="18" max="18" width="7.875" style="108" customWidth="1"/>
    <col min="19" max="19" width="10.875" style="108" customWidth="1"/>
    <col min="20" max="20" width="20.875" style="108" customWidth="1"/>
    <col min="21" max="21" width="10.875" style="108" customWidth="1"/>
    <col min="22" max="23" width="8.875" style="108" hidden="1" customWidth="1"/>
    <col min="24" max="24" width="8.625" style="108" customWidth="1"/>
    <col min="25" max="25" width="23.375" style="108" customWidth="1"/>
    <col min="26" max="27" width="8.875" style="108" hidden="1" customWidth="1"/>
    <col min="28" max="16384" width="8.875" style="108"/>
  </cols>
  <sheetData>
    <row r="1" spans="1:27">
      <c r="A1" s="108" t="s">
        <v>10</v>
      </c>
    </row>
    <row r="2" spans="1:27" s="16" customFormat="1" ht="35.450000000000003" customHeight="1">
      <c r="A2" s="130" t="s">
        <v>11</v>
      </c>
      <c r="B2" s="130"/>
      <c r="C2" s="130"/>
      <c r="D2" s="130"/>
      <c r="E2" s="130"/>
      <c r="F2" s="130"/>
      <c r="G2" s="130"/>
      <c r="H2" s="130"/>
      <c r="I2" s="130"/>
      <c r="J2" s="130"/>
      <c r="K2" s="130"/>
      <c r="L2" s="130"/>
      <c r="M2" s="130"/>
      <c r="N2" s="130"/>
      <c r="O2" s="130"/>
      <c r="P2" s="130"/>
      <c r="Q2" s="130"/>
      <c r="R2" s="130"/>
      <c r="S2" s="130"/>
      <c r="T2" s="130"/>
      <c r="U2" s="130"/>
      <c r="V2" s="130"/>
      <c r="W2" s="130"/>
      <c r="X2" s="130"/>
      <c r="Y2" s="130"/>
    </row>
    <row r="3" spans="1:27" s="16" customFormat="1" ht="21.6" customHeight="1">
      <c r="A3" s="109" t="s">
        <v>12</v>
      </c>
      <c r="B3" s="6"/>
      <c r="C3" s="7"/>
      <c r="D3" s="7"/>
      <c r="E3" s="106"/>
      <c r="F3" s="7"/>
      <c r="G3" s="7"/>
      <c r="H3" s="6"/>
      <c r="I3" s="6"/>
      <c r="K3" s="6"/>
      <c r="L3" s="6"/>
      <c r="M3" s="6"/>
      <c r="N3" s="6"/>
      <c r="O3" s="6"/>
      <c r="P3" s="6"/>
      <c r="Q3" s="6"/>
      <c r="R3" s="6"/>
      <c r="S3" s="6"/>
      <c r="T3" s="6"/>
      <c r="U3" s="6"/>
      <c r="V3" s="6"/>
      <c r="W3" s="6"/>
      <c r="Y3" s="22"/>
    </row>
    <row r="4" spans="1:27" s="16" customFormat="1">
      <c r="A4" s="6"/>
      <c r="B4" s="6"/>
      <c r="C4" s="7"/>
      <c r="D4" s="7"/>
      <c r="E4" s="106"/>
      <c r="F4" s="7"/>
      <c r="G4" s="7"/>
      <c r="H4" s="6"/>
      <c r="I4" s="6"/>
      <c r="J4" s="51"/>
      <c r="K4" s="6"/>
      <c r="L4" s="6"/>
      <c r="M4" s="6"/>
      <c r="N4" s="6"/>
      <c r="O4" s="6"/>
      <c r="P4" s="6"/>
      <c r="Q4" s="6"/>
      <c r="R4" s="6"/>
      <c r="S4" s="6"/>
      <c r="T4" s="6"/>
      <c r="U4" s="6"/>
      <c r="V4" s="6"/>
      <c r="W4" s="6"/>
      <c r="Y4" s="110" t="s">
        <v>13</v>
      </c>
    </row>
    <row r="5" spans="1:27" s="24" customFormat="1" ht="111.6" customHeight="1">
      <c r="A5" s="9" t="s">
        <v>14</v>
      </c>
      <c r="B5" s="9" t="s">
        <v>15</v>
      </c>
      <c r="C5" s="10" t="s">
        <v>16</v>
      </c>
      <c r="D5" s="11" t="s">
        <v>17</v>
      </c>
      <c r="E5" s="107" t="s">
        <v>18</v>
      </c>
      <c r="F5" s="11" t="s">
        <v>19</v>
      </c>
      <c r="G5" s="11" t="s">
        <v>20</v>
      </c>
      <c r="H5" s="9" t="s">
        <v>21</v>
      </c>
      <c r="I5" s="9" t="s">
        <v>22</v>
      </c>
      <c r="J5" s="9" t="s">
        <v>23</v>
      </c>
      <c r="K5" s="9" t="s">
        <v>24</v>
      </c>
      <c r="L5" s="9" t="s">
        <v>25</v>
      </c>
      <c r="M5" s="9" t="s">
        <v>26</v>
      </c>
      <c r="N5" s="9" t="s">
        <v>27</v>
      </c>
      <c r="O5" s="9" t="s">
        <v>28</v>
      </c>
      <c r="P5" s="9" t="s">
        <v>29</v>
      </c>
      <c r="Q5" s="9" t="s">
        <v>30</v>
      </c>
      <c r="R5" s="9" t="s">
        <v>31</v>
      </c>
      <c r="S5" s="9" t="s">
        <v>32</v>
      </c>
      <c r="T5" s="9" t="s">
        <v>33</v>
      </c>
      <c r="U5" s="9" t="s">
        <v>34</v>
      </c>
      <c r="V5" s="9" t="s">
        <v>35</v>
      </c>
      <c r="W5" s="9" t="s">
        <v>36</v>
      </c>
      <c r="X5" s="9" t="s">
        <v>37</v>
      </c>
      <c r="Y5" s="9" t="s">
        <v>38</v>
      </c>
    </row>
    <row r="6" spans="1:27" s="27" customFormat="1" ht="37.35" customHeight="1">
      <c r="A6" s="9">
        <v>1</v>
      </c>
      <c r="B6" s="12" t="s">
        <v>39</v>
      </c>
      <c r="C6" s="12" t="s">
        <v>40</v>
      </c>
      <c r="D6" s="12" t="s">
        <v>41</v>
      </c>
      <c r="E6" s="30">
        <v>113.747</v>
      </c>
      <c r="F6" s="30">
        <v>32.931156000000001</v>
      </c>
      <c r="G6" s="31">
        <f t="shared" ref="G6:G20" si="0">F6</f>
        <v>32.931156000000001</v>
      </c>
      <c r="H6" s="9" t="s">
        <v>42</v>
      </c>
      <c r="I6" s="9" t="s">
        <v>42</v>
      </c>
      <c r="J6" s="9" t="s">
        <v>42</v>
      </c>
      <c r="K6" s="9" t="s">
        <v>42</v>
      </c>
      <c r="L6" s="9" t="s">
        <v>42</v>
      </c>
      <c r="M6" s="9" t="s">
        <v>42</v>
      </c>
      <c r="N6" s="9" t="s">
        <v>42</v>
      </c>
      <c r="O6" s="9" t="s">
        <v>42</v>
      </c>
      <c r="P6" s="9" t="s">
        <v>42</v>
      </c>
      <c r="Q6" s="9" t="s">
        <v>42</v>
      </c>
      <c r="R6" s="9" t="s">
        <v>42</v>
      </c>
      <c r="S6" s="9" t="s">
        <v>42</v>
      </c>
      <c r="T6" s="9" t="s">
        <v>42</v>
      </c>
      <c r="U6" s="9" t="s">
        <v>43</v>
      </c>
      <c r="V6" s="9"/>
      <c r="W6" s="9"/>
      <c r="X6" s="9" t="s">
        <v>42</v>
      </c>
      <c r="Y6" s="26"/>
      <c r="AA6" s="24" t="s">
        <v>44</v>
      </c>
    </row>
    <row r="7" spans="1:27" s="27" customFormat="1" ht="37.35" customHeight="1">
      <c r="A7" s="9">
        <v>2</v>
      </c>
      <c r="B7" s="12" t="s">
        <v>39</v>
      </c>
      <c r="C7" s="12" t="s">
        <v>45</v>
      </c>
      <c r="D7" s="12" t="s">
        <v>41</v>
      </c>
      <c r="E7" s="30">
        <v>2714.3357299999998</v>
      </c>
      <c r="F7" s="30">
        <v>500</v>
      </c>
      <c r="G7" s="31">
        <f t="shared" si="0"/>
        <v>500</v>
      </c>
      <c r="H7" s="9" t="s">
        <v>42</v>
      </c>
      <c r="I7" s="9" t="s">
        <v>42</v>
      </c>
      <c r="J7" s="9" t="s">
        <v>42</v>
      </c>
      <c r="K7" s="9" t="s">
        <v>42</v>
      </c>
      <c r="L7" s="9" t="s">
        <v>42</v>
      </c>
      <c r="M7" s="9" t="s">
        <v>42</v>
      </c>
      <c r="N7" s="9" t="s">
        <v>42</v>
      </c>
      <c r="O7" s="9" t="s">
        <v>42</v>
      </c>
      <c r="P7" s="9" t="s">
        <v>42</v>
      </c>
      <c r="Q7" s="9" t="s">
        <v>42</v>
      </c>
      <c r="R7" s="9" t="s">
        <v>42</v>
      </c>
      <c r="S7" s="9" t="s">
        <v>42</v>
      </c>
      <c r="T7" s="9" t="s">
        <v>42</v>
      </c>
      <c r="U7" s="9" t="s">
        <v>43</v>
      </c>
      <c r="V7" s="9"/>
      <c r="W7" s="9"/>
      <c r="X7" s="9" t="s">
        <v>42</v>
      </c>
      <c r="Y7" s="26"/>
      <c r="AA7" s="24"/>
    </row>
    <row r="8" spans="1:27" s="27" customFormat="1" ht="37.35" customHeight="1">
      <c r="A8" s="9">
        <v>3</v>
      </c>
      <c r="B8" s="12" t="s">
        <v>39</v>
      </c>
      <c r="C8" s="12" t="s">
        <v>46</v>
      </c>
      <c r="D8" s="12" t="s">
        <v>41</v>
      </c>
      <c r="E8" s="30">
        <v>1069.5530000000001</v>
      </c>
      <c r="F8" s="30">
        <v>309.64874900000001</v>
      </c>
      <c r="G8" s="31">
        <f t="shared" si="0"/>
        <v>309.64874900000001</v>
      </c>
      <c r="H8" s="9" t="s">
        <v>42</v>
      </c>
      <c r="I8" s="9" t="s">
        <v>42</v>
      </c>
      <c r="J8" s="9" t="s">
        <v>42</v>
      </c>
      <c r="K8" s="9" t="s">
        <v>42</v>
      </c>
      <c r="L8" s="9" t="s">
        <v>42</v>
      </c>
      <c r="M8" s="9" t="s">
        <v>42</v>
      </c>
      <c r="N8" s="9" t="s">
        <v>42</v>
      </c>
      <c r="O8" s="9" t="s">
        <v>42</v>
      </c>
      <c r="P8" s="9" t="s">
        <v>42</v>
      </c>
      <c r="Q8" s="9" t="s">
        <v>42</v>
      </c>
      <c r="R8" s="9" t="s">
        <v>42</v>
      </c>
      <c r="S8" s="9" t="s">
        <v>42</v>
      </c>
      <c r="T8" s="9" t="s">
        <v>42</v>
      </c>
      <c r="U8" s="9" t="s">
        <v>43</v>
      </c>
      <c r="V8" s="9"/>
      <c r="W8" s="9"/>
      <c r="X8" s="9" t="s">
        <v>42</v>
      </c>
      <c r="Y8" s="26"/>
      <c r="Z8" s="27" t="s">
        <v>47</v>
      </c>
      <c r="AA8" s="24"/>
    </row>
    <row r="9" spans="1:27" s="27" customFormat="1" ht="37.35" customHeight="1">
      <c r="A9" s="9">
        <v>4</v>
      </c>
      <c r="B9" s="12" t="s">
        <v>39</v>
      </c>
      <c r="C9" s="12" t="s">
        <v>48</v>
      </c>
      <c r="D9" s="12" t="s">
        <v>41</v>
      </c>
      <c r="E9" s="30">
        <v>3103.2703449999999</v>
      </c>
      <c r="F9" s="30">
        <v>500</v>
      </c>
      <c r="G9" s="31">
        <f t="shared" si="0"/>
        <v>500</v>
      </c>
      <c r="H9" s="9" t="s">
        <v>42</v>
      </c>
      <c r="I9" s="9" t="s">
        <v>42</v>
      </c>
      <c r="J9" s="9" t="s">
        <v>42</v>
      </c>
      <c r="K9" s="9" t="s">
        <v>42</v>
      </c>
      <c r="L9" s="9" t="s">
        <v>42</v>
      </c>
      <c r="M9" s="9" t="s">
        <v>42</v>
      </c>
      <c r="N9" s="9" t="s">
        <v>42</v>
      </c>
      <c r="O9" s="9" t="s">
        <v>42</v>
      </c>
      <c r="P9" s="9" t="s">
        <v>42</v>
      </c>
      <c r="Q9" s="9" t="s">
        <v>42</v>
      </c>
      <c r="R9" s="9" t="s">
        <v>42</v>
      </c>
      <c r="S9" s="9" t="s">
        <v>42</v>
      </c>
      <c r="T9" s="9" t="s">
        <v>42</v>
      </c>
      <c r="U9" s="9" t="s">
        <v>43</v>
      </c>
      <c r="V9" s="9"/>
      <c r="W9" s="9"/>
      <c r="X9" s="9" t="s">
        <v>42</v>
      </c>
      <c r="Y9" s="26"/>
      <c r="AA9" s="24"/>
    </row>
    <row r="10" spans="1:27" s="27" customFormat="1" ht="47.45" customHeight="1">
      <c r="A10" s="9">
        <v>5</v>
      </c>
      <c r="B10" s="12" t="s">
        <v>39</v>
      </c>
      <c r="C10" s="29" t="s">
        <v>49</v>
      </c>
      <c r="D10" s="12" t="s">
        <v>41</v>
      </c>
      <c r="E10" s="30">
        <v>1860.3181</v>
      </c>
      <c r="F10" s="30">
        <v>500</v>
      </c>
      <c r="G10" s="31">
        <f t="shared" si="0"/>
        <v>500</v>
      </c>
      <c r="H10" s="9" t="s">
        <v>42</v>
      </c>
      <c r="I10" s="9" t="s">
        <v>42</v>
      </c>
      <c r="J10" s="9" t="s">
        <v>42</v>
      </c>
      <c r="K10" s="9" t="s">
        <v>42</v>
      </c>
      <c r="L10" s="9" t="s">
        <v>42</v>
      </c>
      <c r="M10" s="9" t="s">
        <v>42</v>
      </c>
      <c r="N10" s="9" t="s">
        <v>42</v>
      </c>
      <c r="O10" s="9" t="s">
        <v>42</v>
      </c>
      <c r="P10" s="9" t="s">
        <v>42</v>
      </c>
      <c r="Q10" s="9" t="s">
        <v>42</v>
      </c>
      <c r="R10" s="9" t="s">
        <v>42</v>
      </c>
      <c r="S10" s="9" t="s">
        <v>42</v>
      </c>
      <c r="T10" s="9" t="s">
        <v>42</v>
      </c>
      <c r="U10" s="9" t="s">
        <v>43</v>
      </c>
      <c r="V10" s="9"/>
      <c r="W10" s="9"/>
      <c r="X10" s="9" t="s">
        <v>42</v>
      </c>
      <c r="Y10" s="117" t="s">
        <v>50</v>
      </c>
      <c r="AA10" s="24" t="s">
        <v>51</v>
      </c>
    </row>
    <row r="11" spans="1:27" s="27" customFormat="1" ht="37.35" customHeight="1">
      <c r="A11" s="9">
        <v>6</v>
      </c>
      <c r="B11" s="12" t="s">
        <v>39</v>
      </c>
      <c r="C11" s="12" t="s">
        <v>52</v>
      </c>
      <c r="D11" s="12" t="s">
        <v>41</v>
      </c>
      <c r="E11" s="30">
        <v>403.94</v>
      </c>
      <c r="F11" s="30">
        <v>116.946504</v>
      </c>
      <c r="G11" s="31">
        <f t="shared" si="0"/>
        <v>116.946504</v>
      </c>
      <c r="H11" s="9" t="s">
        <v>42</v>
      </c>
      <c r="I11" s="9" t="s">
        <v>42</v>
      </c>
      <c r="J11" s="9" t="s">
        <v>42</v>
      </c>
      <c r="K11" s="9" t="s">
        <v>42</v>
      </c>
      <c r="L11" s="9" t="s">
        <v>42</v>
      </c>
      <c r="M11" s="9" t="s">
        <v>42</v>
      </c>
      <c r="N11" s="9" t="s">
        <v>42</v>
      </c>
      <c r="O11" s="9" t="s">
        <v>42</v>
      </c>
      <c r="P11" s="9" t="s">
        <v>42</v>
      </c>
      <c r="Q11" s="9" t="s">
        <v>42</v>
      </c>
      <c r="R11" s="9" t="s">
        <v>42</v>
      </c>
      <c r="S11" s="9" t="s">
        <v>42</v>
      </c>
      <c r="T11" s="9" t="s">
        <v>42</v>
      </c>
      <c r="U11" s="9" t="s">
        <v>43</v>
      </c>
      <c r="V11" s="9"/>
      <c r="W11" s="9"/>
      <c r="X11" s="9" t="s">
        <v>42</v>
      </c>
      <c r="Y11" s="26"/>
      <c r="AA11" s="24"/>
    </row>
    <row r="12" spans="1:27" s="27" customFormat="1" ht="47.45" customHeight="1">
      <c r="A12" s="9">
        <v>7</v>
      </c>
      <c r="B12" s="12" t="s">
        <v>39</v>
      </c>
      <c r="C12" s="29" t="s">
        <v>53</v>
      </c>
      <c r="D12" s="12" t="s">
        <v>41</v>
      </c>
      <c r="E12" s="30">
        <v>950.13340000000005</v>
      </c>
      <c r="F12" s="30">
        <v>275.07530600000001</v>
      </c>
      <c r="G12" s="31">
        <f t="shared" si="0"/>
        <v>275.07530600000001</v>
      </c>
      <c r="H12" s="9" t="s">
        <v>42</v>
      </c>
      <c r="I12" s="9" t="s">
        <v>42</v>
      </c>
      <c r="J12" s="9" t="s">
        <v>42</v>
      </c>
      <c r="K12" s="9" t="s">
        <v>42</v>
      </c>
      <c r="L12" s="9" t="s">
        <v>42</v>
      </c>
      <c r="M12" s="9" t="s">
        <v>42</v>
      </c>
      <c r="N12" s="9" t="s">
        <v>42</v>
      </c>
      <c r="O12" s="9" t="s">
        <v>42</v>
      </c>
      <c r="P12" s="9" t="s">
        <v>42</v>
      </c>
      <c r="Q12" s="9" t="s">
        <v>42</v>
      </c>
      <c r="R12" s="9" t="s">
        <v>42</v>
      </c>
      <c r="S12" s="9" t="s">
        <v>42</v>
      </c>
      <c r="T12" s="9" t="s">
        <v>42</v>
      </c>
      <c r="U12" s="9" t="s">
        <v>43</v>
      </c>
      <c r="V12" s="9"/>
      <c r="W12" s="9"/>
      <c r="X12" s="9" t="s">
        <v>42</v>
      </c>
      <c r="Y12" s="114" t="s">
        <v>54</v>
      </c>
      <c r="AA12" s="24" t="s">
        <v>51</v>
      </c>
    </row>
    <row r="13" spans="1:27" s="27" customFormat="1" ht="37.35" customHeight="1">
      <c r="A13" s="9">
        <v>8</v>
      </c>
      <c r="B13" s="12" t="s">
        <v>39</v>
      </c>
      <c r="C13" s="12" t="s">
        <v>55</v>
      </c>
      <c r="D13" s="12" t="s">
        <v>41</v>
      </c>
      <c r="E13" s="30">
        <v>672.46</v>
      </c>
      <c r="F13" s="30">
        <v>194.685441</v>
      </c>
      <c r="G13" s="31">
        <f t="shared" si="0"/>
        <v>194.685441</v>
      </c>
      <c r="H13" s="9" t="s">
        <v>42</v>
      </c>
      <c r="I13" s="9" t="s">
        <v>42</v>
      </c>
      <c r="J13" s="9" t="s">
        <v>42</v>
      </c>
      <c r="K13" s="9" t="s">
        <v>42</v>
      </c>
      <c r="L13" s="9" t="s">
        <v>42</v>
      </c>
      <c r="M13" s="9" t="s">
        <v>42</v>
      </c>
      <c r="N13" s="9" t="s">
        <v>42</v>
      </c>
      <c r="O13" s="9" t="s">
        <v>42</v>
      </c>
      <c r="P13" s="9" t="s">
        <v>42</v>
      </c>
      <c r="Q13" s="9" t="s">
        <v>42</v>
      </c>
      <c r="R13" s="9" t="s">
        <v>42</v>
      </c>
      <c r="S13" s="9" t="s">
        <v>42</v>
      </c>
      <c r="T13" s="9" t="s">
        <v>42</v>
      </c>
      <c r="U13" s="9" t="s">
        <v>43</v>
      </c>
      <c r="V13" s="9"/>
      <c r="W13" s="9"/>
      <c r="X13" s="9" t="s">
        <v>42</v>
      </c>
      <c r="Y13" s="26"/>
      <c r="AA13" s="24"/>
    </row>
    <row r="14" spans="1:27" s="27" customFormat="1" ht="37.35" customHeight="1">
      <c r="A14" s="9">
        <v>9</v>
      </c>
      <c r="B14" s="12" t="s">
        <v>39</v>
      </c>
      <c r="C14" s="12" t="s">
        <v>56</v>
      </c>
      <c r="D14" s="12" t="s">
        <v>41</v>
      </c>
      <c r="E14" s="30">
        <v>75.652056999999999</v>
      </c>
      <c r="F14" s="30">
        <v>21.902201000000002</v>
      </c>
      <c r="G14" s="31">
        <f t="shared" si="0"/>
        <v>21.902201000000002</v>
      </c>
      <c r="H14" s="9" t="s">
        <v>42</v>
      </c>
      <c r="I14" s="9" t="s">
        <v>42</v>
      </c>
      <c r="J14" s="9" t="s">
        <v>42</v>
      </c>
      <c r="K14" s="9" t="s">
        <v>42</v>
      </c>
      <c r="L14" s="9" t="s">
        <v>42</v>
      </c>
      <c r="M14" s="9" t="s">
        <v>42</v>
      </c>
      <c r="N14" s="9" t="s">
        <v>42</v>
      </c>
      <c r="O14" s="9" t="s">
        <v>42</v>
      </c>
      <c r="P14" s="9" t="s">
        <v>42</v>
      </c>
      <c r="Q14" s="9" t="s">
        <v>42</v>
      </c>
      <c r="R14" s="9" t="s">
        <v>42</v>
      </c>
      <c r="S14" s="9" t="s">
        <v>42</v>
      </c>
      <c r="T14" s="9" t="s">
        <v>42</v>
      </c>
      <c r="U14" s="9" t="s">
        <v>43</v>
      </c>
      <c r="V14" s="9"/>
      <c r="W14" s="9"/>
      <c r="X14" s="9" t="s">
        <v>42</v>
      </c>
      <c r="Y14" s="26"/>
      <c r="AA14" s="24"/>
    </row>
    <row r="15" spans="1:27" s="27" customFormat="1" ht="47.45" customHeight="1">
      <c r="A15" s="9">
        <v>10</v>
      </c>
      <c r="B15" s="12" t="s">
        <v>39</v>
      </c>
      <c r="C15" s="12" t="s">
        <v>57</v>
      </c>
      <c r="D15" s="12" t="s">
        <v>41</v>
      </c>
      <c r="E15" s="30">
        <v>3824.35</v>
      </c>
      <c r="F15" s="30">
        <v>500</v>
      </c>
      <c r="G15" s="31">
        <f t="shared" si="0"/>
        <v>500</v>
      </c>
      <c r="H15" s="9" t="s">
        <v>42</v>
      </c>
      <c r="I15" s="9" t="s">
        <v>42</v>
      </c>
      <c r="J15" s="9" t="s">
        <v>42</v>
      </c>
      <c r="K15" s="9" t="s">
        <v>42</v>
      </c>
      <c r="L15" s="9" t="s">
        <v>42</v>
      </c>
      <c r="M15" s="9" t="s">
        <v>42</v>
      </c>
      <c r="N15" s="9" t="s">
        <v>42</v>
      </c>
      <c r="O15" s="9" t="s">
        <v>42</v>
      </c>
      <c r="P15" s="9" t="s">
        <v>42</v>
      </c>
      <c r="Q15" s="9" t="s">
        <v>42</v>
      </c>
      <c r="R15" s="9" t="s">
        <v>42</v>
      </c>
      <c r="S15" s="9" t="s">
        <v>42</v>
      </c>
      <c r="T15" s="9" t="s">
        <v>42</v>
      </c>
      <c r="U15" s="9" t="s">
        <v>43</v>
      </c>
      <c r="V15" s="9" t="s">
        <v>42</v>
      </c>
      <c r="W15" s="9"/>
      <c r="X15" s="9" t="s">
        <v>42</v>
      </c>
      <c r="Y15" s="114" t="s">
        <v>54</v>
      </c>
      <c r="AA15" s="24"/>
    </row>
    <row r="16" spans="1:27" s="27" customFormat="1" ht="37.35" customHeight="1">
      <c r="A16" s="9">
        <v>11</v>
      </c>
      <c r="B16" s="12" t="s">
        <v>39</v>
      </c>
      <c r="C16" s="12" t="s">
        <v>58</v>
      </c>
      <c r="D16" s="12" t="s">
        <v>41</v>
      </c>
      <c r="E16" s="30">
        <v>141.77444499999999</v>
      </c>
      <c r="F16" s="30">
        <v>41.045445999999998</v>
      </c>
      <c r="G16" s="31">
        <f t="shared" si="0"/>
        <v>41.045445999999998</v>
      </c>
      <c r="H16" s="9" t="s">
        <v>42</v>
      </c>
      <c r="I16" s="9" t="s">
        <v>42</v>
      </c>
      <c r="J16" s="9" t="s">
        <v>42</v>
      </c>
      <c r="K16" s="9" t="s">
        <v>42</v>
      </c>
      <c r="L16" s="9" t="s">
        <v>42</v>
      </c>
      <c r="M16" s="9" t="s">
        <v>42</v>
      </c>
      <c r="N16" s="9" t="s">
        <v>42</v>
      </c>
      <c r="O16" s="9" t="s">
        <v>42</v>
      </c>
      <c r="P16" s="9" t="s">
        <v>42</v>
      </c>
      <c r="Q16" s="9" t="s">
        <v>42</v>
      </c>
      <c r="R16" s="9" t="s">
        <v>42</v>
      </c>
      <c r="S16" s="9" t="s">
        <v>42</v>
      </c>
      <c r="T16" s="9" t="s">
        <v>42</v>
      </c>
      <c r="U16" s="9" t="s">
        <v>43</v>
      </c>
      <c r="V16" s="9"/>
      <c r="W16" s="9"/>
      <c r="X16" s="9" t="s">
        <v>42</v>
      </c>
      <c r="Y16" s="26"/>
      <c r="AA16" s="24" t="s">
        <v>44</v>
      </c>
    </row>
    <row r="17" spans="1:27" s="27" customFormat="1" ht="48" customHeight="1">
      <c r="A17" s="9">
        <v>12</v>
      </c>
      <c r="B17" s="12" t="s">
        <v>39</v>
      </c>
      <c r="C17" s="12" t="s">
        <v>59</v>
      </c>
      <c r="D17" s="12" t="s">
        <v>41</v>
      </c>
      <c r="E17" s="30">
        <v>145.66226800000001</v>
      </c>
      <c r="F17" s="30">
        <v>42.171017999999997</v>
      </c>
      <c r="G17" s="31">
        <f t="shared" si="0"/>
        <v>42.171017999999997</v>
      </c>
      <c r="H17" s="9" t="s">
        <v>42</v>
      </c>
      <c r="I17" s="9" t="s">
        <v>42</v>
      </c>
      <c r="J17" s="9" t="s">
        <v>42</v>
      </c>
      <c r="K17" s="9" t="s">
        <v>42</v>
      </c>
      <c r="L17" s="9" t="s">
        <v>42</v>
      </c>
      <c r="M17" s="9" t="s">
        <v>42</v>
      </c>
      <c r="N17" s="9" t="s">
        <v>42</v>
      </c>
      <c r="O17" s="9" t="s">
        <v>42</v>
      </c>
      <c r="P17" s="9" t="s">
        <v>42</v>
      </c>
      <c r="Q17" s="9" t="s">
        <v>42</v>
      </c>
      <c r="R17" s="9" t="s">
        <v>42</v>
      </c>
      <c r="S17" s="9" t="s">
        <v>42</v>
      </c>
      <c r="T17" s="9" t="s">
        <v>42</v>
      </c>
      <c r="U17" s="9" t="s">
        <v>43</v>
      </c>
      <c r="V17" s="9"/>
      <c r="W17" s="9"/>
      <c r="X17" s="9" t="s">
        <v>42</v>
      </c>
      <c r="Y17" s="26"/>
      <c r="AA17" s="24"/>
    </row>
    <row r="18" spans="1:27" s="27" customFormat="1" ht="37.35" customHeight="1">
      <c r="A18" s="9">
        <v>13</v>
      </c>
      <c r="B18" s="12" t="s">
        <v>39</v>
      </c>
      <c r="C18" s="12" t="s">
        <v>60</v>
      </c>
      <c r="D18" s="12" t="s">
        <v>41</v>
      </c>
      <c r="E18" s="30">
        <v>157.190112</v>
      </c>
      <c r="F18" s="30">
        <v>45.508471</v>
      </c>
      <c r="G18" s="31">
        <f t="shared" si="0"/>
        <v>45.508471</v>
      </c>
      <c r="H18" s="9" t="s">
        <v>42</v>
      </c>
      <c r="I18" s="9" t="s">
        <v>42</v>
      </c>
      <c r="J18" s="9" t="s">
        <v>42</v>
      </c>
      <c r="K18" s="9" t="s">
        <v>42</v>
      </c>
      <c r="L18" s="9" t="s">
        <v>42</v>
      </c>
      <c r="M18" s="9" t="s">
        <v>42</v>
      </c>
      <c r="N18" s="9" t="s">
        <v>42</v>
      </c>
      <c r="O18" s="9" t="s">
        <v>42</v>
      </c>
      <c r="P18" s="9" t="s">
        <v>42</v>
      </c>
      <c r="Q18" s="9" t="s">
        <v>42</v>
      </c>
      <c r="R18" s="9" t="s">
        <v>42</v>
      </c>
      <c r="S18" s="9" t="s">
        <v>42</v>
      </c>
      <c r="T18" s="9" t="s">
        <v>42</v>
      </c>
      <c r="U18" s="9" t="s">
        <v>43</v>
      </c>
      <c r="V18" s="9"/>
      <c r="W18" s="9" t="s">
        <v>42</v>
      </c>
      <c r="X18" s="9" t="s">
        <v>42</v>
      </c>
      <c r="Y18" s="26"/>
      <c r="AA18" s="24" t="s">
        <v>44</v>
      </c>
    </row>
    <row r="19" spans="1:27" s="27" customFormat="1" ht="47.45" customHeight="1">
      <c r="A19" s="9">
        <v>14</v>
      </c>
      <c r="B19" s="12" t="s">
        <v>39</v>
      </c>
      <c r="C19" s="12" t="s">
        <v>61</v>
      </c>
      <c r="D19" s="12" t="s">
        <v>41</v>
      </c>
      <c r="E19" s="30">
        <v>165.35849999999999</v>
      </c>
      <c r="F19" s="30">
        <v>47.87332</v>
      </c>
      <c r="G19" s="31">
        <f t="shared" si="0"/>
        <v>47.87332</v>
      </c>
      <c r="H19" s="9" t="s">
        <v>42</v>
      </c>
      <c r="I19" s="9" t="s">
        <v>42</v>
      </c>
      <c r="J19" s="9" t="s">
        <v>42</v>
      </c>
      <c r="K19" s="9" t="s">
        <v>42</v>
      </c>
      <c r="L19" s="9" t="s">
        <v>42</v>
      </c>
      <c r="M19" s="9" t="s">
        <v>42</v>
      </c>
      <c r="N19" s="9" t="s">
        <v>42</v>
      </c>
      <c r="O19" s="9" t="s">
        <v>42</v>
      </c>
      <c r="P19" s="9" t="s">
        <v>42</v>
      </c>
      <c r="Q19" s="9" t="s">
        <v>42</v>
      </c>
      <c r="R19" s="9" t="s">
        <v>42</v>
      </c>
      <c r="S19" s="9" t="s">
        <v>42</v>
      </c>
      <c r="T19" s="9" t="s">
        <v>42</v>
      </c>
      <c r="U19" s="9" t="s">
        <v>43</v>
      </c>
      <c r="V19" s="9"/>
      <c r="W19" s="9" t="s">
        <v>42</v>
      </c>
      <c r="X19" s="9" t="s">
        <v>42</v>
      </c>
      <c r="Y19" s="114" t="s">
        <v>54</v>
      </c>
      <c r="AA19" s="24"/>
    </row>
    <row r="20" spans="1:27" s="27" customFormat="1" ht="37.35" customHeight="1">
      <c r="A20" s="9">
        <v>15</v>
      </c>
      <c r="B20" s="12" t="s">
        <v>39</v>
      </c>
      <c r="C20" s="12" t="s">
        <v>62</v>
      </c>
      <c r="D20" s="12" t="s">
        <v>41</v>
      </c>
      <c r="E20" s="30">
        <v>290.24631399999998</v>
      </c>
      <c r="F20" s="30">
        <v>84.029877999999997</v>
      </c>
      <c r="G20" s="31">
        <f t="shared" si="0"/>
        <v>84.029877999999997</v>
      </c>
      <c r="H20" s="9" t="s">
        <v>42</v>
      </c>
      <c r="I20" s="9" t="s">
        <v>42</v>
      </c>
      <c r="J20" s="9" t="s">
        <v>42</v>
      </c>
      <c r="K20" s="9" t="s">
        <v>42</v>
      </c>
      <c r="L20" s="9" t="s">
        <v>42</v>
      </c>
      <c r="M20" s="9" t="s">
        <v>42</v>
      </c>
      <c r="N20" s="9" t="s">
        <v>42</v>
      </c>
      <c r="O20" s="9" t="s">
        <v>42</v>
      </c>
      <c r="P20" s="9" t="s">
        <v>42</v>
      </c>
      <c r="Q20" s="9" t="s">
        <v>42</v>
      </c>
      <c r="R20" s="9" t="s">
        <v>42</v>
      </c>
      <c r="S20" s="9" t="s">
        <v>42</v>
      </c>
      <c r="T20" s="9" t="s">
        <v>42</v>
      </c>
      <c r="U20" s="9" t="s">
        <v>43</v>
      </c>
      <c r="V20" s="9"/>
      <c r="W20" s="9"/>
      <c r="X20" s="9" t="s">
        <v>42</v>
      </c>
      <c r="Y20" s="26"/>
      <c r="AA20" s="24"/>
    </row>
    <row r="21" spans="1:27" s="115" customFormat="1" ht="23.25" customHeight="1">
      <c r="A21" s="38"/>
      <c r="B21" s="38"/>
      <c r="C21" s="131" t="s">
        <v>9</v>
      </c>
      <c r="D21" s="132"/>
      <c r="E21" s="116">
        <f>SUM(E6:E20)</f>
        <v>15687.991270999999</v>
      </c>
      <c r="F21" s="116">
        <f>SUM(F6:F20)</f>
        <v>3211.8174900000004</v>
      </c>
      <c r="G21" s="116">
        <f>SUM(G6:G20)</f>
        <v>3211.8174900000004</v>
      </c>
      <c r="H21" s="38"/>
      <c r="I21" s="38"/>
      <c r="J21" s="38"/>
      <c r="K21" s="38"/>
      <c r="L21" s="38"/>
      <c r="M21" s="38"/>
      <c r="N21" s="38"/>
      <c r="O21" s="38"/>
      <c r="P21" s="38"/>
      <c r="Q21" s="38"/>
      <c r="R21" s="38"/>
      <c r="S21" s="38"/>
      <c r="T21" s="38"/>
      <c r="U21" s="38"/>
      <c r="V21" s="38"/>
      <c r="W21" s="38"/>
      <c r="X21" s="38"/>
      <c r="Y21" s="38"/>
    </row>
  </sheetData>
  <autoFilter ref="A5:AA21"/>
  <mergeCells count="2">
    <mergeCell ref="A2:Y2"/>
    <mergeCell ref="C21:D21"/>
  </mergeCells>
  <phoneticPr fontId="27" type="noConversion"/>
  <printOptions horizontalCentered="1"/>
  <pageMargins left="0.31496062992126" right="0.31496062992126" top="0.74803149606299202" bottom="0.35433070866141703" header="0.31496062992126" footer="0.31496062992126"/>
  <pageSetup paperSize="9" scale="57" fitToHeight="4" orientation="landscape"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L8"/>
  <sheetViews>
    <sheetView view="pageBreakPreview" zoomScale="70" zoomScaleNormal="60" zoomScaleSheetLayoutView="70" workbookViewId="0">
      <selection activeCell="T7" sqref="T7"/>
    </sheetView>
  </sheetViews>
  <sheetFormatPr defaultColWidth="8.625" defaultRowHeight="15"/>
  <cols>
    <col min="1" max="1" width="8.875" style="2" customWidth="1"/>
    <col min="2" max="2" width="8.625" style="2"/>
    <col min="3" max="3" width="19.125" style="2" customWidth="1"/>
    <col min="4" max="4" width="12.125" style="2" customWidth="1"/>
    <col min="5" max="5" width="11.625" style="2" customWidth="1"/>
    <col min="6" max="7" width="10.875" style="2" customWidth="1"/>
    <col min="8" max="8" width="8.625" style="2"/>
    <col min="9" max="9" width="8.625" style="2" hidden="1" customWidth="1"/>
    <col min="10" max="11" width="8.625" style="2"/>
    <col min="12" max="12" width="9.875" style="2" customWidth="1"/>
    <col min="13" max="14" width="8.625" style="2"/>
    <col min="15" max="15" width="18.375" style="2" customWidth="1"/>
    <col min="16" max="16" width="11.875" style="2" customWidth="1"/>
    <col min="17" max="17" width="12.375" style="2" customWidth="1"/>
    <col min="18" max="18" width="8.625" style="2"/>
    <col min="19" max="19" width="11.5" style="2" customWidth="1"/>
    <col min="20" max="21" width="8.625" style="2"/>
    <col min="22" max="22" width="15" style="2" hidden="1" customWidth="1"/>
    <col min="23" max="35" width="8.625" style="2" hidden="1" customWidth="1"/>
    <col min="36" max="36" width="22.875" style="2" customWidth="1"/>
    <col min="37" max="37" width="8.625" style="2"/>
    <col min="38" max="38" width="19.5" style="2" customWidth="1"/>
    <col min="39" max="16384" width="8.625" style="2"/>
  </cols>
  <sheetData>
    <row r="1" spans="1:38" ht="18.75">
      <c r="A1" s="2" t="s">
        <v>63</v>
      </c>
      <c r="E1" s="3"/>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17"/>
      <c r="AL1" s="16"/>
    </row>
    <row r="2" spans="1:38" ht="35.450000000000003" customHeight="1">
      <c r="A2" s="133" t="s">
        <v>11</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6"/>
    </row>
    <row r="3" spans="1:38" ht="18" customHeight="1">
      <c r="A3" s="111" t="s">
        <v>64</v>
      </c>
      <c r="B3" s="6"/>
      <c r="C3" s="7"/>
      <c r="D3" s="7"/>
      <c r="E3" s="8"/>
      <c r="F3" s="7"/>
      <c r="G3" s="7"/>
      <c r="H3" s="6"/>
      <c r="I3" s="6"/>
      <c r="J3" s="6"/>
      <c r="K3" s="16"/>
      <c r="L3" s="6"/>
      <c r="M3" s="6"/>
      <c r="N3" s="6"/>
      <c r="O3" s="6"/>
      <c r="P3" s="6"/>
      <c r="Q3" s="6"/>
      <c r="R3" s="6"/>
      <c r="S3" s="6"/>
      <c r="T3" s="6"/>
      <c r="U3" s="19"/>
      <c r="V3" s="6"/>
      <c r="W3" s="6"/>
      <c r="X3" s="6"/>
      <c r="Y3" s="6"/>
      <c r="Z3" s="16"/>
      <c r="AA3" s="16"/>
      <c r="AB3" s="50"/>
      <c r="AC3" s="50"/>
      <c r="AD3" s="50"/>
      <c r="AE3" s="50"/>
      <c r="AF3" s="72"/>
      <c r="AG3" s="20"/>
      <c r="AH3" s="20"/>
      <c r="AI3" s="20"/>
      <c r="AJ3" s="21"/>
      <c r="AK3" s="17"/>
      <c r="AL3" s="16"/>
    </row>
    <row r="4" spans="1:38">
      <c r="A4" s="6"/>
      <c r="B4" s="6"/>
      <c r="C4" s="7"/>
      <c r="D4" s="7"/>
      <c r="E4" s="7"/>
      <c r="F4" s="7"/>
      <c r="G4" s="7"/>
      <c r="H4" s="6"/>
      <c r="I4" s="6"/>
      <c r="J4" s="6"/>
      <c r="K4" s="51"/>
      <c r="L4" s="6"/>
      <c r="M4" s="6"/>
      <c r="N4" s="6"/>
      <c r="O4" s="6"/>
      <c r="P4" s="6"/>
      <c r="Q4" s="6"/>
      <c r="R4" s="6"/>
      <c r="S4" s="6"/>
      <c r="T4" s="6"/>
      <c r="U4" s="19"/>
      <c r="V4" s="6"/>
      <c r="W4" s="6"/>
      <c r="X4" s="6"/>
      <c r="Y4" s="6"/>
      <c r="Z4" s="16"/>
      <c r="AA4" s="16"/>
      <c r="AB4" s="50"/>
      <c r="AC4" s="50"/>
      <c r="AD4" s="50"/>
      <c r="AE4" s="64"/>
      <c r="AF4" s="72"/>
      <c r="AG4" s="20"/>
      <c r="AH4" s="20"/>
      <c r="AI4" s="20"/>
      <c r="AJ4" s="22" t="s">
        <v>65</v>
      </c>
      <c r="AK4" s="17"/>
      <c r="AL4" s="16"/>
    </row>
    <row r="5" spans="1:38" ht="142.35" customHeight="1">
      <c r="A5" s="9" t="s">
        <v>14</v>
      </c>
      <c r="B5" s="9" t="s">
        <v>15</v>
      </c>
      <c r="C5" s="10" t="s">
        <v>66</v>
      </c>
      <c r="D5" s="11" t="s">
        <v>17</v>
      </c>
      <c r="E5" s="11" t="s">
        <v>67</v>
      </c>
      <c r="F5" s="11" t="s">
        <v>68</v>
      </c>
      <c r="G5" s="11" t="s">
        <v>69</v>
      </c>
      <c r="H5" s="9" t="s">
        <v>21</v>
      </c>
      <c r="I5" s="9" t="s">
        <v>70</v>
      </c>
      <c r="J5" s="9" t="s">
        <v>71</v>
      </c>
      <c r="K5" s="9" t="s">
        <v>24</v>
      </c>
      <c r="L5" s="9" t="s">
        <v>25</v>
      </c>
      <c r="M5" s="9" t="s">
        <v>72</v>
      </c>
      <c r="N5" s="9" t="s">
        <v>73</v>
      </c>
      <c r="O5" s="9" t="s">
        <v>74</v>
      </c>
      <c r="P5" s="9" t="s">
        <v>75</v>
      </c>
      <c r="Q5" s="9" t="s">
        <v>76</v>
      </c>
      <c r="R5" s="9" t="s">
        <v>77</v>
      </c>
      <c r="S5" s="9" t="s">
        <v>78</v>
      </c>
      <c r="T5" s="9" t="s">
        <v>79</v>
      </c>
      <c r="U5" s="9" t="s">
        <v>80</v>
      </c>
      <c r="V5" s="9" t="s">
        <v>81</v>
      </c>
      <c r="W5" s="9" t="s">
        <v>35</v>
      </c>
      <c r="X5" s="9" t="s">
        <v>36</v>
      </c>
      <c r="Y5" s="9" t="s">
        <v>82</v>
      </c>
      <c r="Z5" s="9" t="s">
        <v>83</v>
      </c>
      <c r="AA5" s="9" t="s">
        <v>84</v>
      </c>
      <c r="AB5" s="65" t="s">
        <v>85</v>
      </c>
      <c r="AC5" s="65" t="s">
        <v>86</v>
      </c>
      <c r="AD5" s="65" t="s">
        <v>87</v>
      </c>
      <c r="AE5" s="65" t="s">
        <v>88</v>
      </c>
      <c r="AF5" s="9" t="s">
        <v>89</v>
      </c>
      <c r="AG5" s="65" t="s">
        <v>90</v>
      </c>
      <c r="AH5" s="65" t="s">
        <v>91</v>
      </c>
      <c r="AI5" s="65" t="s">
        <v>92</v>
      </c>
      <c r="AJ5" s="9" t="s">
        <v>38</v>
      </c>
      <c r="AK5" s="23" t="s">
        <v>93</v>
      </c>
      <c r="AL5" s="24"/>
    </row>
    <row r="6" spans="1:38" ht="165" customHeight="1">
      <c r="A6" s="9">
        <v>1</v>
      </c>
      <c r="B6" s="12" t="s">
        <v>39</v>
      </c>
      <c r="C6" s="29" t="s">
        <v>94</v>
      </c>
      <c r="D6" s="12" t="s">
        <v>95</v>
      </c>
      <c r="E6" s="13">
        <v>234.4</v>
      </c>
      <c r="F6" s="13">
        <v>117.2</v>
      </c>
      <c r="G6" s="13">
        <v>117.2</v>
      </c>
      <c r="H6" s="9" t="s">
        <v>42</v>
      </c>
      <c r="I6" s="9"/>
      <c r="J6" s="9" t="s">
        <v>42</v>
      </c>
      <c r="K6" s="9" t="s">
        <v>42</v>
      </c>
      <c r="L6" s="9" t="s">
        <v>42</v>
      </c>
      <c r="M6" s="9" t="s">
        <v>42</v>
      </c>
      <c r="N6" s="9" t="s">
        <v>42</v>
      </c>
      <c r="O6" s="9" t="s">
        <v>96</v>
      </c>
      <c r="P6" s="9" t="s">
        <v>97</v>
      </c>
      <c r="Q6" s="9" t="s">
        <v>98</v>
      </c>
      <c r="R6" s="9" t="s">
        <v>42</v>
      </c>
      <c r="S6" s="9" t="s">
        <v>99</v>
      </c>
      <c r="T6" s="9" t="s">
        <v>100</v>
      </c>
      <c r="U6" s="9" t="s">
        <v>101</v>
      </c>
      <c r="V6" s="9"/>
      <c r="W6" s="9"/>
      <c r="X6" s="9"/>
      <c r="Y6" s="9"/>
      <c r="Z6" s="9"/>
      <c r="AA6" s="9"/>
      <c r="AB6" s="62"/>
      <c r="AC6" s="62"/>
      <c r="AD6" s="62"/>
      <c r="AE6" s="62"/>
      <c r="AF6" s="62"/>
      <c r="AG6" s="62"/>
      <c r="AH6" s="62"/>
      <c r="AI6" s="62"/>
      <c r="AJ6" s="114" t="s">
        <v>102</v>
      </c>
      <c r="AK6" s="23" t="s">
        <v>103</v>
      </c>
      <c r="AL6" s="81" t="s">
        <v>104</v>
      </c>
    </row>
    <row r="7" spans="1:38" ht="89.45" customHeight="1">
      <c r="A7" s="9">
        <v>2</v>
      </c>
      <c r="B7" s="12" t="s">
        <v>39</v>
      </c>
      <c r="C7" s="29" t="s">
        <v>105</v>
      </c>
      <c r="D7" s="12" t="s">
        <v>95</v>
      </c>
      <c r="E7" s="13">
        <v>432.44</v>
      </c>
      <c r="F7" s="13">
        <v>200</v>
      </c>
      <c r="G7" s="13">
        <v>200</v>
      </c>
      <c r="H7" s="9" t="s">
        <v>42</v>
      </c>
      <c r="I7" s="9"/>
      <c r="J7" s="9" t="s">
        <v>42</v>
      </c>
      <c r="K7" s="9" t="s">
        <v>42</v>
      </c>
      <c r="L7" s="9" t="s">
        <v>42</v>
      </c>
      <c r="M7" s="9" t="s">
        <v>42</v>
      </c>
      <c r="N7" s="9" t="s">
        <v>43</v>
      </c>
      <c r="O7" s="9" t="s">
        <v>42</v>
      </c>
      <c r="P7" s="9" t="s">
        <v>106</v>
      </c>
      <c r="Q7" s="9" t="s">
        <v>42</v>
      </c>
      <c r="R7" s="9" t="s">
        <v>42</v>
      </c>
      <c r="S7" s="9" t="s">
        <v>42</v>
      </c>
      <c r="T7" s="9" t="s">
        <v>42</v>
      </c>
      <c r="U7" s="9" t="s">
        <v>101</v>
      </c>
      <c r="V7" s="113"/>
      <c r="W7" s="113"/>
      <c r="X7" s="113"/>
      <c r="Y7" s="113"/>
      <c r="Z7" s="113"/>
      <c r="AA7" s="113"/>
      <c r="AB7" s="113"/>
      <c r="AC7" s="113"/>
      <c r="AD7" s="113"/>
      <c r="AE7" s="113"/>
      <c r="AF7" s="113"/>
      <c r="AG7" s="113"/>
      <c r="AH7" s="113"/>
      <c r="AI7" s="113"/>
      <c r="AJ7" s="113"/>
      <c r="AK7" s="23" t="s">
        <v>103</v>
      </c>
    </row>
    <row r="8" spans="1:38" s="1" customFormat="1" ht="33.75" customHeight="1">
      <c r="A8" s="14"/>
      <c r="B8" s="14"/>
      <c r="C8" s="134" t="s">
        <v>107</v>
      </c>
      <c r="D8" s="135"/>
      <c r="E8" s="112">
        <f>SUM(E6:E7)</f>
        <v>666.84</v>
      </c>
      <c r="F8" s="112">
        <f>SUM(F6:F7)</f>
        <v>317.2</v>
      </c>
      <c r="G8" s="112">
        <f>SUM(G6:G7)</f>
        <v>317.2</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row>
  </sheetData>
  <mergeCells count="2">
    <mergeCell ref="A2:AK2"/>
    <mergeCell ref="C8:D8"/>
  </mergeCells>
  <phoneticPr fontId="27" type="noConversion"/>
  <pageMargins left="0.35433070866141703" right="0.35433070866141703" top="0.98425196850393704" bottom="0.78740157480314998" header="0.511811023622047" footer="0.511811023622047"/>
  <pageSetup paperSize="9" scale="60" fitToHeight="0" orientation="landscape" r:id="rId1"/>
</worksheet>
</file>

<file path=xl/worksheets/sheet4.xml><?xml version="1.0" encoding="utf-8"?>
<worksheet xmlns="http://schemas.openxmlformats.org/spreadsheetml/2006/main" xmlns:r="http://schemas.openxmlformats.org/officeDocument/2006/relationships">
  <dimension ref="A1:E14"/>
  <sheetViews>
    <sheetView tabSelected="1" view="pageBreakPreview" zoomScaleSheetLayoutView="100" workbookViewId="0">
      <pane ySplit="4" topLeftCell="A5" activePane="bottomLeft" state="frozenSplit"/>
      <selection pane="bottomLeft" activeCell="D3" sqref="D3:D4"/>
    </sheetView>
  </sheetViews>
  <sheetFormatPr defaultColWidth="8.75" defaultRowHeight="13.5"/>
  <cols>
    <col min="1" max="1" width="15" style="104" customWidth="1"/>
    <col min="2" max="2" width="28.75" style="104" customWidth="1"/>
    <col min="3" max="3" width="16.75" style="104" customWidth="1"/>
    <col min="4" max="4" width="22.625" style="104" customWidth="1"/>
    <col min="5" max="5" width="50.25" style="104" customWidth="1"/>
    <col min="6" max="6" width="3.5" style="104" customWidth="1"/>
    <col min="7" max="16384" width="8.75" style="104"/>
  </cols>
  <sheetData>
    <row r="1" spans="1:5" ht="14.25">
      <c r="A1" s="119" t="s">
        <v>1130</v>
      </c>
    </row>
    <row r="2" spans="1:5" ht="44.45" customHeight="1" thickBot="1">
      <c r="A2" s="136" t="s">
        <v>1138</v>
      </c>
      <c r="B2" s="136"/>
      <c r="C2" s="136"/>
      <c r="D2" s="136"/>
      <c r="E2" s="136"/>
    </row>
    <row r="3" spans="1:5" ht="29.45" customHeight="1" thickTop="1">
      <c r="A3" s="138" t="s">
        <v>108</v>
      </c>
      <c r="B3" s="140" t="s">
        <v>127</v>
      </c>
      <c r="C3" s="140" t="s">
        <v>128</v>
      </c>
      <c r="D3" s="142" t="s">
        <v>129</v>
      </c>
      <c r="E3" s="144" t="s">
        <v>1131</v>
      </c>
    </row>
    <row r="4" spans="1:5" ht="19.5" customHeight="1">
      <c r="A4" s="139"/>
      <c r="B4" s="141"/>
      <c r="C4" s="141"/>
      <c r="D4" s="143"/>
      <c r="E4" s="145"/>
    </row>
    <row r="5" spans="1:5" ht="42.75" customHeight="1">
      <c r="A5" s="120">
        <v>1</v>
      </c>
      <c r="B5" s="121" t="s">
        <v>131</v>
      </c>
      <c r="C5" s="122" t="s">
        <v>132</v>
      </c>
      <c r="D5" s="123" t="s">
        <v>133</v>
      </c>
      <c r="E5" s="128">
        <v>31.69</v>
      </c>
    </row>
    <row r="6" spans="1:5" ht="47.25" customHeight="1">
      <c r="A6" s="120">
        <v>2</v>
      </c>
      <c r="B6" s="121" t="s">
        <v>1132</v>
      </c>
      <c r="C6" s="122" t="s">
        <v>110</v>
      </c>
      <c r="D6" s="123" t="s">
        <v>134</v>
      </c>
      <c r="E6" s="128">
        <v>4</v>
      </c>
    </row>
    <row r="7" spans="1:5" ht="47.45" customHeight="1">
      <c r="A7" s="120">
        <v>3</v>
      </c>
      <c r="B7" s="121" t="s">
        <v>105</v>
      </c>
      <c r="C7" s="122" t="s">
        <v>110</v>
      </c>
      <c r="D7" s="123" t="s">
        <v>135</v>
      </c>
      <c r="E7" s="128">
        <v>103.65</v>
      </c>
    </row>
    <row r="8" spans="1:5" ht="45" customHeight="1">
      <c r="A8" s="120">
        <v>4</v>
      </c>
      <c r="B8" s="121" t="s">
        <v>1133</v>
      </c>
      <c r="C8" s="122" t="s">
        <v>137</v>
      </c>
      <c r="D8" s="123" t="s">
        <v>138</v>
      </c>
      <c r="E8" s="128">
        <v>21.39</v>
      </c>
    </row>
    <row r="9" spans="1:5" ht="57" customHeight="1">
      <c r="A9" s="120">
        <v>5</v>
      </c>
      <c r="B9" s="121" t="s">
        <v>1134</v>
      </c>
      <c r="C9" s="122" t="s">
        <v>137</v>
      </c>
      <c r="D9" s="123" t="s">
        <v>140</v>
      </c>
      <c r="E9" s="128">
        <v>34.409999999999997</v>
      </c>
    </row>
    <row r="10" spans="1:5" ht="55.5" customHeight="1">
      <c r="A10" s="120">
        <v>6</v>
      </c>
      <c r="B10" s="121" t="s">
        <v>1135</v>
      </c>
      <c r="C10" s="122" t="s">
        <v>137</v>
      </c>
      <c r="D10" s="123" t="s">
        <v>142</v>
      </c>
      <c r="E10" s="128">
        <v>147.72999999999999</v>
      </c>
    </row>
    <row r="11" spans="1:5" ht="55.5" customHeight="1">
      <c r="A11" s="120">
        <v>7</v>
      </c>
      <c r="B11" s="121" t="s">
        <v>1136</v>
      </c>
      <c r="C11" s="122" t="s">
        <v>143</v>
      </c>
      <c r="D11" s="123" t="s">
        <v>144</v>
      </c>
      <c r="E11" s="128">
        <v>13.49</v>
      </c>
    </row>
    <row r="12" spans="1:5" ht="39" customHeight="1" thickBot="1">
      <c r="A12" s="120">
        <v>8</v>
      </c>
      <c r="B12" s="124" t="s">
        <v>1137</v>
      </c>
      <c r="C12" s="122" t="s">
        <v>143</v>
      </c>
      <c r="D12" s="123" t="s">
        <v>145</v>
      </c>
      <c r="E12" s="128">
        <v>6.44</v>
      </c>
    </row>
    <row r="13" spans="1:5" ht="23.45" customHeight="1" thickTop="1" thickBot="1">
      <c r="A13" s="125"/>
      <c r="B13" s="126" t="s">
        <v>9</v>
      </c>
      <c r="C13" s="127"/>
      <c r="D13" s="127"/>
      <c r="E13" s="129">
        <f>SUM(E5:E12)</f>
        <v>362.8</v>
      </c>
    </row>
    <row r="14" spans="1:5" ht="19.5" customHeight="1" thickTop="1">
      <c r="A14" s="137"/>
      <c r="B14" s="137"/>
      <c r="C14" s="137"/>
      <c r="D14" s="137"/>
      <c r="E14" s="105"/>
    </row>
  </sheetData>
  <autoFilter ref="B4:E14">
    <filterColumn colId="3"/>
  </autoFilter>
  <mergeCells count="7">
    <mergeCell ref="A2:E2"/>
    <mergeCell ref="A14:D14"/>
    <mergeCell ref="A3:A4"/>
    <mergeCell ref="B3:B4"/>
    <mergeCell ref="C3:C4"/>
    <mergeCell ref="D3:D4"/>
    <mergeCell ref="E3:E4"/>
  </mergeCells>
  <phoneticPr fontId="27" type="noConversion"/>
  <printOptions horizontalCentered="1" verticalCentered="1"/>
  <pageMargins left="0.31496062992126" right="0.196850393700787" top="0.196850393700787" bottom="3.9370078740157501E-2" header="0.196850393700787" footer="7.8740157480315001E-2"/>
  <pageSetup paperSize="9" scale="58" fitToHeight="0" orientation="landscape" horizontalDpi="100" verticalDpi="100" r:id="rId1"/>
</worksheet>
</file>

<file path=xl/worksheets/sheet5.xml><?xml version="1.0" encoding="utf-8"?>
<worksheet xmlns="http://schemas.openxmlformats.org/spreadsheetml/2006/main" xmlns:r="http://schemas.openxmlformats.org/officeDocument/2006/relationships">
  <sheetPr>
    <tabColor theme="1"/>
  </sheetPr>
  <dimension ref="A1:F625"/>
  <sheetViews>
    <sheetView workbookViewId="0">
      <pane xSplit="1" ySplit="1" topLeftCell="B584" activePane="bottomRight" state="frozen"/>
      <selection pane="topRight"/>
      <selection pane="bottomLeft"/>
      <selection pane="bottomRight" activeCell="B601" sqref="B601"/>
    </sheetView>
  </sheetViews>
  <sheetFormatPr defaultColWidth="9.125" defaultRowHeight="12.75"/>
  <cols>
    <col min="1" max="1" width="48.125" style="45" customWidth="1"/>
    <col min="2" max="2" width="33.5" style="45" customWidth="1"/>
    <col min="3" max="3" width="23.5" style="45"/>
    <col min="4" max="4" width="19.375" style="45"/>
    <col min="5" max="5" width="23.5" style="45"/>
    <col min="6" max="6" width="24.875" style="45"/>
    <col min="7" max="16384" width="9.125" style="45"/>
  </cols>
  <sheetData>
    <row r="1" spans="1:6">
      <c r="A1" s="100" t="s">
        <v>247</v>
      </c>
      <c r="B1" s="46" t="s">
        <v>248</v>
      </c>
      <c r="C1" s="46" t="s">
        <v>249</v>
      </c>
      <c r="D1" s="46" t="s">
        <v>250</v>
      </c>
      <c r="E1" s="100" t="s">
        <v>251</v>
      </c>
      <c r="F1" s="101" t="s">
        <v>252</v>
      </c>
    </row>
    <row r="2" spans="1:6">
      <c r="A2" s="45" t="s">
        <v>253</v>
      </c>
      <c r="B2" s="45">
        <v>1599.9401</v>
      </c>
      <c r="C2" s="45">
        <v>0</v>
      </c>
      <c r="D2" s="45">
        <v>1594.2448999999999</v>
      </c>
      <c r="E2" s="45">
        <v>0</v>
      </c>
      <c r="F2" s="45">
        <f t="shared" ref="F2:F65" si="0">D2-E2</f>
        <v>1594.2448999999999</v>
      </c>
    </row>
    <row r="3" spans="1:6">
      <c r="A3" s="45" t="s">
        <v>160</v>
      </c>
      <c r="B3" s="45">
        <v>2178.8726000000001</v>
      </c>
      <c r="C3" s="45">
        <v>2178.8726000000001</v>
      </c>
      <c r="D3" s="45">
        <v>1636.77</v>
      </c>
      <c r="E3" s="45">
        <v>1636.77</v>
      </c>
      <c r="F3" s="45">
        <f t="shared" si="0"/>
        <v>0</v>
      </c>
    </row>
    <row r="4" spans="1:6">
      <c r="A4" s="45" t="s">
        <v>254</v>
      </c>
      <c r="B4" s="45">
        <v>766.94600000000003</v>
      </c>
      <c r="C4" s="45">
        <v>766.94600000000003</v>
      </c>
      <c r="D4" s="45">
        <v>316.92</v>
      </c>
      <c r="E4" s="45">
        <v>316.92</v>
      </c>
      <c r="F4" s="45">
        <f t="shared" si="0"/>
        <v>0</v>
      </c>
    </row>
    <row r="5" spans="1:6">
      <c r="A5" s="45" t="s">
        <v>255</v>
      </c>
      <c r="B5" s="45">
        <v>400</v>
      </c>
      <c r="C5" s="45">
        <v>400</v>
      </c>
      <c r="D5" s="45">
        <v>254.57929999999999</v>
      </c>
      <c r="E5" s="45">
        <v>254.57929999999999</v>
      </c>
      <c r="F5" s="45">
        <f t="shared" si="0"/>
        <v>0</v>
      </c>
    </row>
    <row r="6" spans="1:6">
      <c r="A6" s="45" t="s">
        <v>256</v>
      </c>
      <c r="B6" s="45">
        <v>18274.508099999999</v>
      </c>
      <c r="C6" s="45">
        <v>0</v>
      </c>
      <c r="D6" s="45">
        <v>290</v>
      </c>
      <c r="E6" s="45">
        <v>0</v>
      </c>
      <c r="F6" s="45">
        <f t="shared" si="0"/>
        <v>290</v>
      </c>
    </row>
    <row r="7" spans="1:6">
      <c r="A7" s="45" t="s">
        <v>257</v>
      </c>
      <c r="B7" s="45">
        <v>752.13630000000001</v>
      </c>
      <c r="C7" s="45">
        <v>752.13630000000001</v>
      </c>
      <c r="D7" s="45">
        <v>395.21190000000001</v>
      </c>
      <c r="E7" s="45">
        <v>395.21190000000001</v>
      </c>
      <c r="F7" s="45">
        <f t="shared" si="0"/>
        <v>0</v>
      </c>
    </row>
    <row r="8" spans="1:6">
      <c r="A8" s="45" t="s">
        <v>258</v>
      </c>
      <c r="B8" s="45">
        <v>234.45650000000001</v>
      </c>
      <c r="C8" s="45">
        <v>234.45650000000001</v>
      </c>
      <c r="D8" s="45">
        <v>13.76</v>
      </c>
      <c r="E8" s="45">
        <v>13.76</v>
      </c>
      <c r="F8" s="45">
        <f t="shared" si="0"/>
        <v>0</v>
      </c>
    </row>
    <row r="9" spans="1:6">
      <c r="A9" s="45" t="s">
        <v>259</v>
      </c>
      <c r="B9" s="45">
        <v>196.154</v>
      </c>
      <c r="C9" s="45">
        <v>196.154</v>
      </c>
      <c r="D9" s="45">
        <v>38.28</v>
      </c>
      <c r="E9" s="45">
        <v>38.28</v>
      </c>
      <c r="F9" s="45">
        <f t="shared" si="0"/>
        <v>0</v>
      </c>
    </row>
    <row r="10" spans="1:6">
      <c r="A10" s="45" t="s">
        <v>260</v>
      </c>
      <c r="B10" s="45">
        <v>35.181600000000003</v>
      </c>
      <c r="C10" s="45">
        <v>35.181600000000003</v>
      </c>
      <c r="D10" s="45">
        <v>27.311599999999999</v>
      </c>
      <c r="E10" s="45">
        <v>27.311599999999999</v>
      </c>
      <c r="F10" s="45">
        <f t="shared" si="0"/>
        <v>0</v>
      </c>
    </row>
    <row r="11" spans="1:6">
      <c r="A11" s="45" t="s">
        <v>197</v>
      </c>
      <c r="B11" s="45">
        <v>2660.5477999999998</v>
      </c>
      <c r="C11" s="45">
        <v>2660.5477999999998</v>
      </c>
      <c r="D11" s="45">
        <v>2323.9245000000001</v>
      </c>
      <c r="E11" s="45">
        <v>2323.9245000000001</v>
      </c>
      <c r="F11" s="45">
        <f t="shared" si="0"/>
        <v>0</v>
      </c>
    </row>
    <row r="12" spans="1:6">
      <c r="A12" s="45" t="s">
        <v>261</v>
      </c>
      <c r="B12" s="45">
        <v>0</v>
      </c>
      <c r="C12" s="45">
        <v>0</v>
      </c>
      <c r="D12" s="45">
        <v>247.76</v>
      </c>
      <c r="E12" s="45">
        <v>247.76</v>
      </c>
      <c r="F12" s="45">
        <f t="shared" si="0"/>
        <v>0</v>
      </c>
    </row>
    <row r="13" spans="1:6">
      <c r="A13" s="45" t="s">
        <v>262</v>
      </c>
      <c r="B13" s="45">
        <v>92.08</v>
      </c>
      <c r="C13" s="45">
        <v>92.08</v>
      </c>
      <c r="D13" s="45">
        <v>92.08</v>
      </c>
      <c r="E13" s="45">
        <v>92.08</v>
      </c>
      <c r="F13" s="45">
        <f t="shared" si="0"/>
        <v>0</v>
      </c>
    </row>
    <row r="14" spans="1:6">
      <c r="A14" s="45" t="s">
        <v>263</v>
      </c>
      <c r="B14" s="45">
        <v>50</v>
      </c>
      <c r="C14" s="45">
        <v>50</v>
      </c>
      <c r="D14" s="45">
        <v>76.647999999999996</v>
      </c>
      <c r="E14" s="45">
        <v>76.647999999999996</v>
      </c>
      <c r="F14" s="45">
        <f t="shared" si="0"/>
        <v>0</v>
      </c>
    </row>
    <row r="15" spans="1:6">
      <c r="A15" s="45" t="s">
        <v>264</v>
      </c>
      <c r="B15" s="45">
        <v>1198.6335999999999</v>
      </c>
      <c r="C15" s="45">
        <v>1198.6335999999999</v>
      </c>
      <c r="D15" s="45">
        <v>1054.4516000000001</v>
      </c>
      <c r="E15" s="45">
        <v>1054.4516000000001</v>
      </c>
      <c r="F15" s="45">
        <f t="shared" si="0"/>
        <v>0</v>
      </c>
    </row>
    <row r="16" spans="1:6">
      <c r="A16" s="45" t="s">
        <v>265</v>
      </c>
      <c r="B16" s="45">
        <v>40.4</v>
      </c>
      <c r="C16" s="45">
        <v>40.4</v>
      </c>
      <c r="D16" s="45">
        <v>0</v>
      </c>
      <c r="E16" s="45">
        <v>0</v>
      </c>
      <c r="F16" s="45">
        <f t="shared" si="0"/>
        <v>0</v>
      </c>
    </row>
    <row r="17" spans="1:6">
      <c r="A17" s="45" t="s">
        <v>266</v>
      </c>
      <c r="B17" s="45">
        <v>42687.16</v>
      </c>
      <c r="C17" s="45">
        <v>42687.16</v>
      </c>
      <c r="D17" s="45">
        <v>42687.16</v>
      </c>
      <c r="E17" s="45">
        <v>42687.16</v>
      </c>
      <c r="F17" s="45">
        <f t="shared" si="0"/>
        <v>0</v>
      </c>
    </row>
    <row r="18" spans="1:6">
      <c r="A18" s="45" t="s">
        <v>267</v>
      </c>
      <c r="B18" s="45">
        <v>2.9514</v>
      </c>
      <c r="C18" s="45">
        <v>2.9514</v>
      </c>
      <c r="D18" s="45">
        <v>2.35</v>
      </c>
      <c r="E18" s="45">
        <v>2.35</v>
      </c>
      <c r="F18" s="45">
        <f t="shared" si="0"/>
        <v>0</v>
      </c>
    </row>
    <row r="19" spans="1:6">
      <c r="A19" s="45" t="s">
        <v>268</v>
      </c>
      <c r="B19" s="45">
        <v>129.8023</v>
      </c>
      <c r="C19" s="45">
        <v>129.8023</v>
      </c>
      <c r="D19" s="45">
        <v>40</v>
      </c>
      <c r="E19" s="45">
        <v>40</v>
      </c>
      <c r="F19" s="45">
        <f t="shared" si="0"/>
        <v>0</v>
      </c>
    </row>
    <row r="20" spans="1:6">
      <c r="A20" s="45" t="s">
        <v>269</v>
      </c>
      <c r="B20" s="45">
        <v>120.8934</v>
      </c>
      <c r="C20" s="45">
        <v>0</v>
      </c>
      <c r="D20" s="45">
        <v>253.3365</v>
      </c>
      <c r="E20" s="45">
        <v>184.3365</v>
      </c>
      <c r="F20" s="45">
        <f t="shared" si="0"/>
        <v>69</v>
      </c>
    </row>
    <row r="21" spans="1:6">
      <c r="A21" s="45" t="s">
        <v>270</v>
      </c>
      <c r="B21" s="45">
        <v>117.727</v>
      </c>
      <c r="C21" s="45">
        <v>117.727</v>
      </c>
      <c r="D21" s="45">
        <v>0</v>
      </c>
      <c r="E21" s="45">
        <v>0</v>
      </c>
      <c r="F21" s="45">
        <f t="shared" si="0"/>
        <v>0</v>
      </c>
    </row>
    <row r="22" spans="1:6">
      <c r="A22" s="45" t="s">
        <v>271</v>
      </c>
      <c r="B22" s="45">
        <v>79.457300000000004</v>
      </c>
      <c r="C22" s="45">
        <v>79.457300000000004</v>
      </c>
      <c r="D22" s="45">
        <v>79.457300000000004</v>
      </c>
      <c r="E22" s="45">
        <v>79.457300000000004</v>
      </c>
      <c r="F22" s="45">
        <f t="shared" si="0"/>
        <v>0</v>
      </c>
    </row>
    <row r="23" spans="1:6">
      <c r="A23" s="45" t="s">
        <v>272</v>
      </c>
      <c r="B23" s="45">
        <v>12711.728499999999</v>
      </c>
      <c r="C23" s="45">
        <v>655.67250000000001</v>
      </c>
      <c r="D23" s="45">
        <v>300</v>
      </c>
      <c r="E23" s="45">
        <v>300</v>
      </c>
      <c r="F23" s="45">
        <f t="shared" si="0"/>
        <v>0</v>
      </c>
    </row>
    <row r="24" spans="1:6">
      <c r="A24" s="45" t="s">
        <v>273</v>
      </c>
      <c r="B24" s="45">
        <v>71.263199999999998</v>
      </c>
      <c r="C24" s="45">
        <v>71.263199999999998</v>
      </c>
      <c r="D24" s="45">
        <v>6.1361999999999997</v>
      </c>
      <c r="E24" s="45">
        <v>6.1361999999999997</v>
      </c>
      <c r="F24" s="45">
        <f t="shared" si="0"/>
        <v>0</v>
      </c>
    </row>
    <row r="25" spans="1:6">
      <c r="A25" s="45" t="s">
        <v>274</v>
      </c>
      <c r="B25" s="45">
        <v>9.5500000000000007</v>
      </c>
      <c r="C25" s="45">
        <v>9.5500000000000007</v>
      </c>
      <c r="D25" s="45">
        <v>8.56</v>
      </c>
      <c r="E25" s="45">
        <v>8.56</v>
      </c>
      <c r="F25" s="45">
        <f t="shared" si="0"/>
        <v>0</v>
      </c>
    </row>
    <row r="26" spans="1:6">
      <c r="A26" s="45" t="s">
        <v>275</v>
      </c>
      <c r="B26" s="45">
        <v>14807.9087</v>
      </c>
      <c r="C26" s="45">
        <v>0</v>
      </c>
      <c r="D26" s="45">
        <v>13120.9107</v>
      </c>
      <c r="E26" s="45">
        <v>0</v>
      </c>
      <c r="F26" s="45">
        <f t="shared" si="0"/>
        <v>13120.9107</v>
      </c>
    </row>
    <row r="27" spans="1:6">
      <c r="A27" s="45" t="s">
        <v>276</v>
      </c>
      <c r="B27" s="45">
        <v>2829.3517999999999</v>
      </c>
      <c r="C27" s="45">
        <v>2131.0131000000001</v>
      </c>
      <c r="D27" s="45">
        <v>2505.3042999999998</v>
      </c>
      <c r="E27" s="45">
        <v>1904.1875</v>
      </c>
      <c r="F27" s="45">
        <f t="shared" si="0"/>
        <v>601.11679999999978</v>
      </c>
    </row>
    <row r="28" spans="1:6">
      <c r="A28" s="45" t="s">
        <v>277</v>
      </c>
      <c r="B28" s="45">
        <v>1.5E-3</v>
      </c>
      <c r="C28" s="45">
        <v>1.5E-3</v>
      </c>
      <c r="D28" s="45">
        <v>1.5E-3</v>
      </c>
      <c r="E28" s="45">
        <v>1.5E-3</v>
      </c>
      <c r="F28" s="45">
        <f t="shared" si="0"/>
        <v>0</v>
      </c>
    </row>
    <row r="29" spans="1:6">
      <c r="A29" s="45" t="s">
        <v>278</v>
      </c>
      <c r="B29" s="45">
        <v>9816.6592000000001</v>
      </c>
      <c r="C29" s="45">
        <v>165.53800000000001</v>
      </c>
      <c r="D29" s="45">
        <v>7248.8760000000002</v>
      </c>
      <c r="E29" s="45">
        <v>66.632999999999996</v>
      </c>
      <c r="F29" s="45">
        <f t="shared" si="0"/>
        <v>7182.2430000000004</v>
      </c>
    </row>
    <row r="30" spans="1:6">
      <c r="A30" s="45" t="s">
        <v>279</v>
      </c>
      <c r="B30" s="45">
        <v>1893.7962</v>
      </c>
      <c r="C30" s="45">
        <v>1893.7962</v>
      </c>
      <c r="D30" s="45">
        <v>1893.7962</v>
      </c>
      <c r="E30" s="45">
        <v>1893.7962</v>
      </c>
      <c r="F30" s="45">
        <f t="shared" si="0"/>
        <v>0</v>
      </c>
    </row>
    <row r="31" spans="1:6">
      <c r="A31" s="45" t="s">
        <v>280</v>
      </c>
      <c r="B31" s="45">
        <v>15700</v>
      </c>
      <c r="C31" s="45">
        <v>15700</v>
      </c>
      <c r="D31" s="45">
        <v>15700</v>
      </c>
      <c r="E31" s="45">
        <v>15700</v>
      </c>
      <c r="F31" s="45">
        <f t="shared" si="0"/>
        <v>0</v>
      </c>
    </row>
    <row r="32" spans="1:6">
      <c r="A32" s="45" t="s">
        <v>281</v>
      </c>
      <c r="B32" s="45">
        <v>38.9</v>
      </c>
      <c r="C32" s="45">
        <v>38.9</v>
      </c>
      <c r="D32" s="45">
        <v>2.8</v>
      </c>
      <c r="E32" s="45">
        <v>2.8</v>
      </c>
      <c r="F32" s="45">
        <f t="shared" si="0"/>
        <v>0</v>
      </c>
    </row>
    <row r="33" spans="1:6">
      <c r="A33" s="45" t="s">
        <v>282</v>
      </c>
      <c r="B33" s="45">
        <v>5340.8879999999999</v>
      </c>
      <c r="C33" s="45">
        <v>3511.7820000000002</v>
      </c>
      <c r="D33" s="45">
        <v>7.36</v>
      </c>
      <c r="E33" s="45">
        <v>7.36</v>
      </c>
      <c r="F33" s="45">
        <f t="shared" si="0"/>
        <v>0</v>
      </c>
    </row>
    <row r="34" spans="1:6">
      <c r="A34" s="45" t="s">
        <v>283</v>
      </c>
      <c r="B34" s="45">
        <v>39.817300000000003</v>
      </c>
      <c r="C34" s="45">
        <v>39.817300000000003</v>
      </c>
      <c r="D34" s="45">
        <v>39.808300000000003</v>
      </c>
      <c r="E34" s="45">
        <v>39.808300000000003</v>
      </c>
      <c r="F34" s="45">
        <f t="shared" si="0"/>
        <v>0</v>
      </c>
    </row>
    <row r="35" spans="1:6">
      <c r="A35" s="45" t="s">
        <v>284</v>
      </c>
      <c r="B35" s="45">
        <v>1000</v>
      </c>
      <c r="C35" s="45">
        <v>1000</v>
      </c>
      <c r="D35" s="45">
        <v>742.00250000000005</v>
      </c>
      <c r="E35" s="45">
        <v>742.00250000000005</v>
      </c>
      <c r="F35" s="45">
        <f t="shared" si="0"/>
        <v>0</v>
      </c>
    </row>
    <row r="36" spans="1:6">
      <c r="A36" s="45" t="s">
        <v>285</v>
      </c>
      <c r="B36" s="45">
        <v>17.5745</v>
      </c>
      <c r="C36" s="45">
        <v>17.5745</v>
      </c>
      <c r="D36" s="45">
        <v>17.5745</v>
      </c>
      <c r="E36" s="45">
        <v>17.5745</v>
      </c>
      <c r="F36" s="45">
        <f t="shared" si="0"/>
        <v>0</v>
      </c>
    </row>
    <row r="37" spans="1:6">
      <c r="A37" s="45" t="s">
        <v>286</v>
      </c>
      <c r="B37" s="45">
        <v>953.71929999999998</v>
      </c>
      <c r="C37" s="45">
        <v>953.71929999999998</v>
      </c>
      <c r="D37" s="45">
        <v>406.91669999999999</v>
      </c>
      <c r="E37" s="45">
        <v>406.91669999999999</v>
      </c>
      <c r="F37" s="45">
        <f t="shared" si="0"/>
        <v>0</v>
      </c>
    </row>
    <row r="38" spans="1:6">
      <c r="A38" s="45" t="s">
        <v>150</v>
      </c>
      <c r="B38" s="45">
        <v>8135.7964000000002</v>
      </c>
      <c r="C38" s="45">
        <v>5699.6637000000001</v>
      </c>
      <c r="D38" s="45">
        <v>3712.59</v>
      </c>
      <c r="E38" s="45">
        <v>1485.09</v>
      </c>
      <c r="F38" s="45">
        <f t="shared" si="0"/>
        <v>2227.5</v>
      </c>
    </row>
    <row r="39" spans="1:6">
      <c r="A39" s="45" t="s">
        <v>287</v>
      </c>
      <c r="B39" s="45">
        <v>31.066400000000002</v>
      </c>
      <c r="C39" s="45">
        <v>31.066400000000002</v>
      </c>
      <c r="D39" s="45">
        <v>31.064399999999999</v>
      </c>
      <c r="E39" s="45">
        <v>31.064399999999999</v>
      </c>
      <c r="F39" s="45">
        <f t="shared" si="0"/>
        <v>0</v>
      </c>
    </row>
    <row r="40" spans="1:6">
      <c r="A40" s="45" t="s">
        <v>288</v>
      </c>
      <c r="B40" s="45">
        <v>89</v>
      </c>
      <c r="C40" s="45">
        <v>0</v>
      </c>
      <c r="D40" s="45">
        <v>0</v>
      </c>
      <c r="E40" s="45">
        <v>0</v>
      </c>
      <c r="F40" s="45">
        <f t="shared" si="0"/>
        <v>0</v>
      </c>
    </row>
    <row r="41" spans="1:6">
      <c r="A41" s="45" t="s">
        <v>164</v>
      </c>
      <c r="B41" s="45">
        <v>1672.2308</v>
      </c>
      <c r="C41" s="45">
        <v>406.81</v>
      </c>
      <c r="D41" s="45">
        <v>1132.6289999999999</v>
      </c>
      <c r="E41" s="45">
        <v>382.08440000000002</v>
      </c>
      <c r="F41" s="45">
        <f t="shared" si="0"/>
        <v>750.54459999999995</v>
      </c>
    </row>
    <row r="42" spans="1:6">
      <c r="A42" s="45" t="s">
        <v>289</v>
      </c>
      <c r="B42" s="45">
        <v>46</v>
      </c>
      <c r="C42" s="45">
        <v>46</v>
      </c>
      <c r="D42" s="45">
        <v>5.14</v>
      </c>
      <c r="E42" s="45">
        <v>5.14</v>
      </c>
      <c r="F42" s="45">
        <f t="shared" si="0"/>
        <v>0</v>
      </c>
    </row>
    <row r="43" spans="1:6">
      <c r="A43" s="45" t="s">
        <v>290</v>
      </c>
      <c r="B43" s="45">
        <v>97.53</v>
      </c>
      <c r="C43" s="45">
        <v>97.53</v>
      </c>
      <c r="D43" s="45">
        <v>97.53</v>
      </c>
      <c r="E43" s="45">
        <v>97.53</v>
      </c>
      <c r="F43" s="45">
        <f t="shared" si="0"/>
        <v>0</v>
      </c>
    </row>
    <row r="44" spans="1:6">
      <c r="A44" s="45" t="s">
        <v>291</v>
      </c>
      <c r="B44" s="45">
        <v>2752</v>
      </c>
      <c r="C44" s="45">
        <v>1552</v>
      </c>
      <c r="D44" s="45">
        <v>2752</v>
      </c>
      <c r="E44" s="45">
        <v>1552</v>
      </c>
      <c r="F44" s="45">
        <f t="shared" si="0"/>
        <v>1200</v>
      </c>
    </row>
    <row r="45" spans="1:6">
      <c r="A45" s="45" t="s">
        <v>292</v>
      </c>
      <c r="B45" s="45">
        <v>147.3295</v>
      </c>
      <c r="C45" s="45">
        <v>147.3295</v>
      </c>
      <c r="D45" s="45">
        <v>147.3295</v>
      </c>
      <c r="E45" s="45">
        <v>147.3295</v>
      </c>
      <c r="F45" s="45">
        <f t="shared" si="0"/>
        <v>0</v>
      </c>
    </row>
    <row r="46" spans="1:6">
      <c r="A46" s="45" t="s">
        <v>157</v>
      </c>
      <c r="B46" s="45">
        <v>1660</v>
      </c>
      <c r="C46" s="45">
        <v>1660</v>
      </c>
      <c r="D46" s="45">
        <v>309.60000000000002</v>
      </c>
      <c r="E46" s="45">
        <v>309.60000000000002</v>
      </c>
      <c r="F46" s="45">
        <f t="shared" si="0"/>
        <v>0</v>
      </c>
    </row>
    <row r="47" spans="1:6">
      <c r="A47" s="45" t="s">
        <v>293</v>
      </c>
      <c r="B47" s="45">
        <v>2392.866</v>
      </c>
      <c r="C47" s="45">
        <v>1081.521</v>
      </c>
      <c r="D47" s="45">
        <v>1079.8897999999999</v>
      </c>
      <c r="E47" s="45">
        <v>322.58980000000003</v>
      </c>
      <c r="F47" s="45">
        <f t="shared" si="0"/>
        <v>757.3</v>
      </c>
    </row>
    <row r="48" spans="1:6">
      <c r="A48" s="45" t="s">
        <v>294</v>
      </c>
      <c r="B48" s="45">
        <v>21.892800000000001</v>
      </c>
      <c r="C48" s="45">
        <v>0</v>
      </c>
      <c r="D48" s="45">
        <v>12.11</v>
      </c>
      <c r="E48" s="45">
        <v>0</v>
      </c>
      <c r="F48" s="45">
        <f t="shared" si="0"/>
        <v>12.11</v>
      </c>
    </row>
    <row r="49" spans="1:6">
      <c r="A49" s="45" t="s">
        <v>295</v>
      </c>
      <c r="B49" s="45">
        <v>11100</v>
      </c>
      <c r="C49" s="45">
        <v>11100</v>
      </c>
      <c r="D49" s="45">
        <v>1850</v>
      </c>
      <c r="E49" s="45">
        <v>1850</v>
      </c>
      <c r="F49" s="45">
        <f t="shared" si="0"/>
        <v>0</v>
      </c>
    </row>
    <row r="50" spans="1:6">
      <c r="A50" s="45" t="s">
        <v>296</v>
      </c>
      <c r="B50" s="45">
        <v>1380</v>
      </c>
      <c r="C50" s="45">
        <v>1380</v>
      </c>
      <c r="D50" s="45">
        <v>422.50599999999997</v>
      </c>
      <c r="E50" s="45">
        <v>422.50599999999997</v>
      </c>
      <c r="F50" s="45">
        <f t="shared" si="0"/>
        <v>0</v>
      </c>
    </row>
    <row r="51" spans="1:6">
      <c r="A51" s="45" t="s">
        <v>297</v>
      </c>
      <c r="B51" s="45">
        <v>300</v>
      </c>
      <c r="C51" s="45">
        <v>300</v>
      </c>
      <c r="D51" s="45">
        <v>0</v>
      </c>
      <c r="E51" s="45">
        <v>0</v>
      </c>
      <c r="F51" s="45">
        <f t="shared" si="0"/>
        <v>0</v>
      </c>
    </row>
    <row r="52" spans="1:6">
      <c r="A52" s="45" t="s">
        <v>298</v>
      </c>
      <c r="B52" s="45">
        <v>1.5E-3</v>
      </c>
      <c r="C52" s="45">
        <v>1.5E-3</v>
      </c>
      <c r="D52" s="45">
        <v>1E-3</v>
      </c>
      <c r="E52" s="45">
        <v>1E-3</v>
      </c>
      <c r="F52" s="45">
        <f t="shared" si="0"/>
        <v>0</v>
      </c>
    </row>
    <row r="53" spans="1:6">
      <c r="A53" s="45" t="s">
        <v>299</v>
      </c>
      <c r="B53" s="45">
        <v>0</v>
      </c>
      <c r="C53" s="45">
        <v>0</v>
      </c>
      <c r="D53" s="45">
        <v>195.4641</v>
      </c>
      <c r="E53" s="45">
        <v>195.4641</v>
      </c>
      <c r="F53" s="45">
        <f t="shared" si="0"/>
        <v>0</v>
      </c>
    </row>
    <row r="54" spans="1:6">
      <c r="A54" s="45" t="s">
        <v>300</v>
      </c>
      <c r="B54" s="45">
        <v>1683</v>
      </c>
      <c r="C54" s="45">
        <v>1523</v>
      </c>
      <c r="D54" s="45">
        <v>1675</v>
      </c>
      <c r="E54" s="45">
        <v>1515</v>
      </c>
      <c r="F54" s="45">
        <f t="shared" si="0"/>
        <v>160</v>
      </c>
    </row>
    <row r="55" spans="1:6">
      <c r="A55" s="45" t="s">
        <v>301</v>
      </c>
      <c r="B55" s="45">
        <v>325.99</v>
      </c>
      <c r="C55" s="45">
        <v>325.99</v>
      </c>
      <c r="D55" s="45">
        <v>168.33</v>
      </c>
      <c r="E55" s="45">
        <v>168.33</v>
      </c>
      <c r="F55" s="45">
        <f t="shared" si="0"/>
        <v>0</v>
      </c>
    </row>
    <row r="56" spans="1:6">
      <c r="A56" s="45" t="s">
        <v>302</v>
      </c>
      <c r="B56" s="45">
        <v>29.45</v>
      </c>
      <c r="C56" s="45">
        <v>29.45</v>
      </c>
      <c r="D56" s="45">
        <v>29.45</v>
      </c>
      <c r="E56" s="45">
        <v>29.45</v>
      </c>
      <c r="F56" s="45">
        <f t="shared" si="0"/>
        <v>0</v>
      </c>
    </row>
    <row r="57" spans="1:6">
      <c r="A57" s="45" t="s">
        <v>303</v>
      </c>
      <c r="B57" s="45">
        <v>580.26790000000005</v>
      </c>
      <c r="C57" s="45">
        <v>580.26790000000005</v>
      </c>
      <c r="D57" s="45">
        <v>580.26790000000005</v>
      </c>
      <c r="E57" s="45">
        <v>580.26790000000005</v>
      </c>
      <c r="F57" s="45">
        <f t="shared" si="0"/>
        <v>0</v>
      </c>
    </row>
    <row r="58" spans="1:6">
      <c r="A58" s="45" t="s">
        <v>304</v>
      </c>
      <c r="B58" s="45">
        <v>154</v>
      </c>
      <c r="C58" s="45">
        <v>154</v>
      </c>
      <c r="D58" s="45">
        <v>77.3</v>
      </c>
      <c r="E58" s="45">
        <v>77.3</v>
      </c>
      <c r="F58" s="45">
        <f t="shared" si="0"/>
        <v>0</v>
      </c>
    </row>
    <row r="59" spans="1:6">
      <c r="A59" s="45" t="s">
        <v>305</v>
      </c>
      <c r="B59" s="45">
        <v>283.36950000000002</v>
      </c>
      <c r="C59" s="45">
        <v>283.36950000000002</v>
      </c>
      <c r="D59" s="45">
        <v>283.36950000000002</v>
      </c>
      <c r="E59" s="45">
        <v>283.36950000000002</v>
      </c>
      <c r="F59" s="45">
        <f t="shared" si="0"/>
        <v>0</v>
      </c>
    </row>
    <row r="60" spans="1:6">
      <c r="A60" s="45" t="s">
        <v>306</v>
      </c>
      <c r="B60" s="45">
        <v>218.5575</v>
      </c>
      <c r="C60" s="45">
        <v>218.5575</v>
      </c>
      <c r="D60" s="45">
        <v>109.2539</v>
      </c>
      <c r="E60" s="45">
        <v>109.2539</v>
      </c>
      <c r="F60" s="45">
        <f t="shared" si="0"/>
        <v>0</v>
      </c>
    </row>
    <row r="61" spans="1:6">
      <c r="A61" s="45" t="s">
        <v>307</v>
      </c>
      <c r="B61" s="45">
        <v>1248.9056</v>
      </c>
      <c r="C61" s="45">
        <v>0</v>
      </c>
      <c r="D61" s="45">
        <v>0</v>
      </c>
      <c r="E61" s="45">
        <v>0</v>
      </c>
      <c r="F61" s="45">
        <f t="shared" si="0"/>
        <v>0</v>
      </c>
    </row>
    <row r="62" spans="1:6">
      <c r="A62" s="102" t="s">
        <v>168</v>
      </c>
      <c r="B62" s="45">
        <v>5076.5779000000002</v>
      </c>
      <c r="C62" s="45">
        <v>4785.75</v>
      </c>
      <c r="D62" s="45">
        <v>2284.1799999999998</v>
      </c>
      <c r="E62" s="45">
        <v>2044.21</v>
      </c>
      <c r="F62" s="45">
        <f t="shared" si="0"/>
        <v>239.9699999999998</v>
      </c>
    </row>
    <row r="63" spans="1:6">
      <c r="A63" s="45" t="s">
        <v>308</v>
      </c>
      <c r="B63" s="45">
        <v>281.90170000000001</v>
      </c>
      <c r="C63" s="45">
        <v>281.90170000000001</v>
      </c>
      <c r="D63" s="45">
        <v>116</v>
      </c>
      <c r="E63" s="45">
        <v>116</v>
      </c>
      <c r="F63" s="45">
        <f t="shared" si="0"/>
        <v>0</v>
      </c>
    </row>
    <row r="64" spans="1:6">
      <c r="A64" s="45" t="s">
        <v>309</v>
      </c>
      <c r="B64" s="45">
        <v>1560.7149999999999</v>
      </c>
      <c r="C64" s="45">
        <v>1560.7149999999999</v>
      </c>
      <c r="D64" s="45">
        <v>1470.5688</v>
      </c>
      <c r="E64" s="45">
        <v>1470.5688</v>
      </c>
      <c r="F64" s="45">
        <f t="shared" si="0"/>
        <v>0</v>
      </c>
    </row>
    <row r="65" spans="1:6">
      <c r="A65" s="45" t="s">
        <v>310</v>
      </c>
      <c r="B65" s="45">
        <v>13.06</v>
      </c>
      <c r="C65" s="45">
        <v>13.06</v>
      </c>
      <c r="D65" s="45">
        <v>0</v>
      </c>
      <c r="E65" s="45">
        <v>0</v>
      </c>
      <c r="F65" s="45">
        <f t="shared" si="0"/>
        <v>0</v>
      </c>
    </row>
    <row r="66" spans="1:6">
      <c r="A66" s="45" t="s">
        <v>311</v>
      </c>
      <c r="B66" s="45">
        <v>46.975000000000001</v>
      </c>
      <c r="C66" s="45">
        <v>46.975000000000001</v>
      </c>
      <c r="D66" s="45">
        <v>16.215</v>
      </c>
      <c r="E66" s="45">
        <v>16.215</v>
      </c>
      <c r="F66" s="45">
        <f t="shared" ref="F66:F129" si="1">D66-E66</f>
        <v>0</v>
      </c>
    </row>
    <row r="67" spans="1:6">
      <c r="A67" s="45" t="s">
        <v>312</v>
      </c>
      <c r="B67" s="45">
        <v>27498.092700000001</v>
      </c>
      <c r="C67" s="45">
        <v>0</v>
      </c>
      <c r="D67" s="45">
        <v>1238.4925000000001</v>
      </c>
      <c r="E67" s="45">
        <v>0</v>
      </c>
      <c r="F67" s="45">
        <f t="shared" si="1"/>
        <v>1238.4925000000001</v>
      </c>
    </row>
    <row r="68" spans="1:6">
      <c r="A68" s="45" t="s">
        <v>313</v>
      </c>
      <c r="B68" s="45">
        <v>3520.8804</v>
      </c>
      <c r="C68" s="45">
        <v>3064.4794000000002</v>
      </c>
      <c r="D68" s="45">
        <v>2263.6295</v>
      </c>
      <c r="E68" s="45">
        <v>1841.2645</v>
      </c>
      <c r="F68" s="45">
        <f t="shared" si="1"/>
        <v>422.36500000000001</v>
      </c>
    </row>
    <row r="69" spans="1:6">
      <c r="A69" s="45" t="s">
        <v>314</v>
      </c>
      <c r="B69" s="45">
        <v>480</v>
      </c>
      <c r="C69" s="45">
        <v>480</v>
      </c>
      <c r="D69" s="45">
        <v>318.16849999999999</v>
      </c>
      <c r="E69" s="45">
        <v>318.16849999999999</v>
      </c>
      <c r="F69" s="45">
        <f t="shared" si="1"/>
        <v>0</v>
      </c>
    </row>
    <row r="70" spans="1:6">
      <c r="A70" s="45" t="s">
        <v>315</v>
      </c>
      <c r="B70" s="45">
        <v>22.29</v>
      </c>
      <c r="C70" s="45">
        <v>22.29</v>
      </c>
      <c r="D70" s="45">
        <v>0</v>
      </c>
      <c r="E70" s="45">
        <v>0</v>
      </c>
      <c r="F70" s="45">
        <f t="shared" si="1"/>
        <v>0</v>
      </c>
    </row>
    <row r="71" spans="1:6">
      <c r="A71" s="45" t="s">
        <v>316</v>
      </c>
      <c r="B71" s="45">
        <v>50.790799999999997</v>
      </c>
      <c r="C71" s="45">
        <v>0</v>
      </c>
      <c r="D71" s="45">
        <v>0</v>
      </c>
      <c r="E71" s="45">
        <v>0</v>
      </c>
      <c r="F71" s="45">
        <f t="shared" si="1"/>
        <v>0</v>
      </c>
    </row>
    <row r="72" spans="1:6">
      <c r="A72" s="45" t="s">
        <v>317</v>
      </c>
      <c r="B72" s="45">
        <v>389.06099999999998</v>
      </c>
      <c r="C72" s="45">
        <v>389.06099999999998</v>
      </c>
      <c r="D72" s="45">
        <v>31.763000000000002</v>
      </c>
      <c r="E72" s="45">
        <v>31.763000000000002</v>
      </c>
      <c r="F72" s="45">
        <f t="shared" si="1"/>
        <v>0</v>
      </c>
    </row>
    <row r="73" spans="1:6">
      <c r="A73" s="45" t="s">
        <v>318</v>
      </c>
      <c r="B73" s="45">
        <v>255.56270000000001</v>
      </c>
      <c r="C73" s="45">
        <v>43.582999999999998</v>
      </c>
      <c r="D73" s="45">
        <v>77.183800000000005</v>
      </c>
      <c r="E73" s="45">
        <v>12.3544</v>
      </c>
      <c r="F73" s="45">
        <f t="shared" si="1"/>
        <v>64.829400000000007</v>
      </c>
    </row>
    <row r="74" spans="1:6">
      <c r="A74" s="45" t="s">
        <v>319</v>
      </c>
      <c r="B74" s="45">
        <v>51.552999999999997</v>
      </c>
      <c r="C74" s="45">
        <v>51.552999999999997</v>
      </c>
      <c r="D74" s="45">
        <v>0</v>
      </c>
      <c r="E74" s="45">
        <v>0</v>
      </c>
      <c r="F74" s="45">
        <f t="shared" si="1"/>
        <v>0</v>
      </c>
    </row>
    <row r="75" spans="1:6">
      <c r="A75" s="45" t="s">
        <v>319</v>
      </c>
      <c r="B75" s="45">
        <v>61.825200000000002</v>
      </c>
      <c r="C75" s="45">
        <v>61.825200000000002</v>
      </c>
      <c r="D75" s="45">
        <v>61.825200000000002</v>
      </c>
      <c r="E75" s="45">
        <v>61.825200000000002</v>
      </c>
      <c r="F75" s="45">
        <f t="shared" si="1"/>
        <v>0</v>
      </c>
    </row>
    <row r="76" spans="1:6">
      <c r="A76" s="45" t="s">
        <v>320</v>
      </c>
      <c r="B76" s="45">
        <v>484.51459999999997</v>
      </c>
      <c r="C76" s="45">
        <v>484.51459999999997</v>
      </c>
      <c r="D76" s="45">
        <v>553.89829999999995</v>
      </c>
      <c r="E76" s="45">
        <v>553.89829999999995</v>
      </c>
      <c r="F76" s="45">
        <f t="shared" si="1"/>
        <v>0</v>
      </c>
    </row>
    <row r="77" spans="1:6">
      <c r="A77" s="45" t="s">
        <v>321</v>
      </c>
      <c r="B77" s="45">
        <v>0</v>
      </c>
      <c r="C77" s="45">
        <v>0</v>
      </c>
      <c r="D77" s="45">
        <v>399.33539999999999</v>
      </c>
      <c r="E77" s="45">
        <v>399.33539999999999</v>
      </c>
      <c r="F77" s="45">
        <f t="shared" si="1"/>
        <v>0</v>
      </c>
    </row>
    <row r="78" spans="1:6">
      <c r="A78" s="45" t="s">
        <v>322</v>
      </c>
      <c r="B78" s="45">
        <v>46000</v>
      </c>
      <c r="C78" s="45">
        <v>46000</v>
      </c>
      <c r="D78" s="45">
        <v>50501.569100000001</v>
      </c>
      <c r="E78" s="45">
        <v>50501.569100000001</v>
      </c>
      <c r="F78" s="45">
        <f t="shared" si="1"/>
        <v>0</v>
      </c>
    </row>
    <row r="79" spans="1:6">
      <c r="A79" s="45" t="s">
        <v>323</v>
      </c>
      <c r="B79" s="45">
        <v>1038.5646999999999</v>
      </c>
      <c r="C79" s="45">
        <v>1038.5646999999999</v>
      </c>
      <c r="D79" s="45">
        <v>841.95</v>
      </c>
      <c r="E79" s="45">
        <v>841.95</v>
      </c>
      <c r="F79" s="45">
        <f t="shared" si="1"/>
        <v>0</v>
      </c>
    </row>
    <row r="80" spans="1:6">
      <c r="A80" s="45" t="s">
        <v>324</v>
      </c>
      <c r="B80" s="45">
        <v>0</v>
      </c>
      <c r="C80" s="45">
        <v>0</v>
      </c>
      <c r="D80" s="45">
        <v>25.92</v>
      </c>
      <c r="E80" s="45">
        <v>25.92</v>
      </c>
      <c r="F80" s="45">
        <f t="shared" si="1"/>
        <v>0</v>
      </c>
    </row>
    <row r="81" spans="1:6">
      <c r="A81" s="45" t="s">
        <v>325</v>
      </c>
      <c r="B81" s="45">
        <v>204.1866</v>
      </c>
      <c r="C81" s="45">
        <v>0</v>
      </c>
      <c r="D81" s="45">
        <v>0</v>
      </c>
      <c r="E81" s="45">
        <v>0</v>
      </c>
      <c r="F81" s="45">
        <f t="shared" si="1"/>
        <v>0</v>
      </c>
    </row>
    <row r="82" spans="1:6">
      <c r="A82" s="45" t="s">
        <v>326</v>
      </c>
      <c r="B82" s="45">
        <v>3000</v>
      </c>
      <c r="C82" s="45">
        <v>3000</v>
      </c>
      <c r="D82" s="45">
        <v>553</v>
      </c>
      <c r="E82" s="45">
        <v>553</v>
      </c>
      <c r="F82" s="45">
        <f t="shared" si="1"/>
        <v>0</v>
      </c>
    </row>
    <row r="83" spans="1:6">
      <c r="A83" s="45" t="s">
        <v>327</v>
      </c>
      <c r="B83" s="45">
        <v>963.06</v>
      </c>
      <c r="C83" s="45">
        <v>963.06</v>
      </c>
      <c r="D83" s="45">
        <v>963.06</v>
      </c>
      <c r="E83" s="45">
        <v>963.06</v>
      </c>
      <c r="F83" s="45">
        <f t="shared" si="1"/>
        <v>0</v>
      </c>
    </row>
    <row r="84" spans="1:6">
      <c r="A84" s="45" t="s">
        <v>328</v>
      </c>
      <c r="B84" s="45">
        <v>5864.8110999999999</v>
      </c>
      <c r="C84" s="45">
        <v>687.08500000000004</v>
      </c>
      <c r="D84" s="45">
        <v>775.3</v>
      </c>
      <c r="E84" s="45">
        <v>453.3</v>
      </c>
      <c r="F84" s="45">
        <f t="shared" si="1"/>
        <v>321.99999999999994</v>
      </c>
    </row>
    <row r="85" spans="1:6">
      <c r="A85" s="45" t="s">
        <v>329</v>
      </c>
      <c r="B85" s="45">
        <v>107.328</v>
      </c>
      <c r="C85" s="45">
        <v>107.328</v>
      </c>
      <c r="D85" s="45">
        <v>89.192400000000006</v>
      </c>
      <c r="E85" s="45">
        <v>89.192400000000006</v>
      </c>
      <c r="F85" s="45">
        <f t="shared" si="1"/>
        <v>0</v>
      </c>
    </row>
    <row r="86" spans="1:6">
      <c r="A86" s="45" t="s">
        <v>330</v>
      </c>
      <c r="B86" s="45">
        <v>42285.209000000003</v>
      </c>
      <c r="C86" s="45">
        <v>0</v>
      </c>
      <c r="D86" s="45">
        <v>11630</v>
      </c>
      <c r="E86" s="45">
        <v>0</v>
      </c>
      <c r="F86" s="45">
        <f t="shared" si="1"/>
        <v>11630</v>
      </c>
    </row>
    <row r="87" spans="1:6">
      <c r="A87" s="45" t="s">
        <v>190</v>
      </c>
      <c r="B87" s="45">
        <v>450.85</v>
      </c>
      <c r="C87" s="45">
        <v>450.85</v>
      </c>
      <c r="D87" s="45">
        <v>178.9571</v>
      </c>
      <c r="E87" s="45">
        <v>178.9571</v>
      </c>
      <c r="F87" s="45">
        <f t="shared" si="1"/>
        <v>0</v>
      </c>
    </row>
    <row r="88" spans="1:6">
      <c r="A88" s="45" t="s">
        <v>331</v>
      </c>
      <c r="B88" s="45">
        <v>17.060300000000002</v>
      </c>
      <c r="C88" s="45">
        <v>17.060300000000002</v>
      </c>
      <c r="D88" s="45">
        <v>9.1602999999999994</v>
      </c>
      <c r="E88" s="45">
        <v>9.1602999999999994</v>
      </c>
      <c r="F88" s="45">
        <f t="shared" si="1"/>
        <v>0</v>
      </c>
    </row>
    <row r="89" spans="1:6">
      <c r="A89" s="45" t="s">
        <v>332</v>
      </c>
      <c r="B89" s="45">
        <v>67.272000000000006</v>
      </c>
      <c r="C89" s="45">
        <v>67.272000000000006</v>
      </c>
      <c r="D89" s="45">
        <v>67.272000000000006</v>
      </c>
      <c r="E89" s="45">
        <v>67.272000000000006</v>
      </c>
      <c r="F89" s="45">
        <f t="shared" si="1"/>
        <v>0</v>
      </c>
    </row>
    <row r="90" spans="1:6">
      <c r="A90" s="45" t="s">
        <v>126</v>
      </c>
      <c r="B90" s="45">
        <v>5135.1674000000003</v>
      </c>
      <c r="C90" s="45">
        <v>5135.1674000000003</v>
      </c>
      <c r="D90" s="45">
        <v>5598.6785</v>
      </c>
      <c r="E90" s="45">
        <v>5598.6785</v>
      </c>
      <c r="F90" s="45">
        <f t="shared" si="1"/>
        <v>0</v>
      </c>
    </row>
    <row r="91" spans="1:6">
      <c r="A91" s="45" t="s">
        <v>333</v>
      </c>
      <c r="B91" s="45">
        <v>164.0849</v>
      </c>
      <c r="C91" s="45">
        <v>0</v>
      </c>
      <c r="D91" s="45">
        <v>164.0849</v>
      </c>
      <c r="E91" s="45">
        <v>0</v>
      </c>
      <c r="F91" s="45">
        <f t="shared" si="1"/>
        <v>164.0849</v>
      </c>
    </row>
    <row r="92" spans="1:6">
      <c r="A92" s="45" t="s">
        <v>334</v>
      </c>
      <c r="B92" s="45">
        <v>3259.0682999999999</v>
      </c>
      <c r="C92" s="45">
        <v>0</v>
      </c>
      <c r="D92" s="45">
        <v>941.26949999999999</v>
      </c>
      <c r="E92" s="45">
        <v>0</v>
      </c>
      <c r="F92" s="45">
        <f t="shared" si="1"/>
        <v>941.26949999999999</v>
      </c>
    </row>
    <row r="93" spans="1:6">
      <c r="A93" s="45" t="s">
        <v>335</v>
      </c>
      <c r="B93" s="45">
        <v>6179.0861999999997</v>
      </c>
      <c r="C93" s="45">
        <v>0</v>
      </c>
      <c r="D93" s="45">
        <v>3500.9227000000001</v>
      </c>
      <c r="E93" s="45">
        <v>0</v>
      </c>
      <c r="F93" s="45">
        <f t="shared" si="1"/>
        <v>3500.9227000000001</v>
      </c>
    </row>
    <row r="94" spans="1:6">
      <c r="A94" s="45" t="s">
        <v>336</v>
      </c>
      <c r="B94" s="45">
        <v>700.13879999999995</v>
      </c>
      <c r="C94" s="45">
        <v>700.13879999999995</v>
      </c>
      <c r="D94" s="45">
        <v>700.13879999999995</v>
      </c>
      <c r="E94" s="45">
        <v>700.13879999999995</v>
      </c>
      <c r="F94" s="45">
        <f t="shared" si="1"/>
        <v>0</v>
      </c>
    </row>
    <row r="95" spans="1:6">
      <c r="A95" s="45" t="s">
        <v>337</v>
      </c>
      <c r="B95" s="45">
        <v>3040.7954</v>
      </c>
      <c r="C95" s="45">
        <v>3040.7954</v>
      </c>
      <c r="D95" s="45">
        <v>3104.7015000000001</v>
      </c>
      <c r="E95" s="45">
        <v>3104.7015000000001</v>
      </c>
      <c r="F95" s="45">
        <f t="shared" si="1"/>
        <v>0</v>
      </c>
    </row>
    <row r="96" spans="1:6">
      <c r="A96" s="45" t="s">
        <v>338</v>
      </c>
      <c r="B96" s="45">
        <v>19025.6957</v>
      </c>
      <c r="C96" s="45">
        <v>19025.6957</v>
      </c>
      <c r="D96" s="45">
        <v>7946.8233</v>
      </c>
      <c r="E96" s="45">
        <v>7946.8233</v>
      </c>
      <c r="F96" s="45">
        <f t="shared" si="1"/>
        <v>0</v>
      </c>
    </row>
    <row r="97" spans="1:6">
      <c r="A97" s="45" t="s">
        <v>339</v>
      </c>
      <c r="B97" s="45">
        <v>3704.3802000000001</v>
      </c>
      <c r="C97" s="45">
        <v>2800</v>
      </c>
      <c r="D97" s="45">
        <v>2470.0909999999999</v>
      </c>
      <c r="E97" s="45">
        <v>1653.441</v>
      </c>
      <c r="F97" s="45">
        <f t="shared" si="1"/>
        <v>816.64999999999986</v>
      </c>
    </row>
    <row r="98" spans="1:6">
      <c r="A98" s="45" t="s">
        <v>340</v>
      </c>
      <c r="B98" s="45">
        <v>568.77480000000003</v>
      </c>
      <c r="C98" s="45">
        <v>0</v>
      </c>
      <c r="D98" s="45">
        <v>480</v>
      </c>
      <c r="E98" s="45">
        <v>0</v>
      </c>
      <c r="F98" s="45">
        <f t="shared" si="1"/>
        <v>480</v>
      </c>
    </row>
    <row r="99" spans="1:6">
      <c r="A99" s="45" t="s">
        <v>341</v>
      </c>
      <c r="B99" s="45">
        <v>1303.9793999999999</v>
      </c>
      <c r="C99" s="45">
        <v>1303.9793999999999</v>
      </c>
      <c r="D99" s="45">
        <v>490.71890000000002</v>
      </c>
      <c r="E99" s="45">
        <v>490.71890000000002</v>
      </c>
      <c r="F99" s="45">
        <f t="shared" si="1"/>
        <v>0</v>
      </c>
    </row>
    <row r="100" spans="1:6">
      <c r="A100" s="45" t="s">
        <v>342</v>
      </c>
      <c r="B100" s="45">
        <v>35.151299999999999</v>
      </c>
      <c r="C100" s="45">
        <v>0</v>
      </c>
      <c r="D100" s="45">
        <v>0</v>
      </c>
      <c r="E100" s="45">
        <v>0</v>
      </c>
      <c r="F100" s="45">
        <f t="shared" si="1"/>
        <v>0</v>
      </c>
    </row>
    <row r="101" spans="1:6">
      <c r="A101" s="45" t="s">
        <v>343</v>
      </c>
      <c r="B101" s="45">
        <v>43</v>
      </c>
      <c r="C101" s="45">
        <v>43</v>
      </c>
      <c r="D101" s="45">
        <v>8.73</v>
      </c>
      <c r="E101" s="45">
        <v>8.73</v>
      </c>
      <c r="F101" s="45">
        <f t="shared" si="1"/>
        <v>0</v>
      </c>
    </row>
    <row r="102" spans="1:6">
      <c r="A102" s="45" t="s">
        <v>344</v>
      </c>
      <c r="B102" s="45">
        <v>413.94299999999998</v>
      </c>
      <c r="C102" s="45">
        <v>413.94299999999998</v>
      </c>
      <c r="D102" s="45">
        <v>418.15</v>
      </c>
      <c r="E102" s="45">
        <v>418.15</v>
      </c>
      <c r="F102" s="45">
        <f t="shared" si="1"/>
        <v>0</v>
      </c>
    </row>
    <row r="103" spans="1:6">
      <c r="A103" s="45" t="s">
        <v>345</v>
      </c>
      <c r="B103" s="45">
        <v>900</v>
      </c>
      <c r="C103" s="45">
        <v>900</v>
      </c>
      <c r="D103" s="45">
        <v>1092.9195999999999</v>
      </c>
      <c r="E103" s="45">
        <v>1092.9195999999999</v>
      </c>
      <c r="F103" s="45">
        <f t="shared" si="1"/>
        <v>0</v>
      </c>
    </row>
    <row r="104" spans="1:6">
      <c r="A104" s="45" t="s">
        <v>346</v>
      </c>
      <c r="B104" s="45">
        <v>7500</v>
      </c>
      <c r="C104" s="45">
        <v>7500</v>
      </c>
      <c r="D104" s="45">
        <v>2736</v>
      </c>
      <c r="E104" s="45">
        <v>2736</v>
      </c>
      <c r="F104" s="45">
        <f t="shared" si="1"/>
        <v>0</v>
      </c>
    </row>
    <row r="105" spans="1:6">
      <c r="A105" s="45" t="s">
        <v>347</v>
      </c>
      <c r="B105" s="45">
        <v>294.40269999999998</v>
      </c>
      <c r="C105" s="45">
        <v>0</v>
      </c>
      <c r="D105" s="45">
        <v>118.10599999999999</v>
      </c>
      <c r="E105" s="45">
        <v>0</v>
      </c>
      <c r="F105" s="45">
        <f t="shared" si="1"/>
        <v>118.10599999999999</v>
      </c>
    </row>
    <row r="106" spans="1:6">
      <c r="A106" s="45" t="s">
        <v>348</v>
      </c>
      <c r="B106" s="45">
        <v>8.6966999999999999</v>
      </c>
      <c r="C106" s="45">
        <v>8.6966999999999999</v>
      </c>
      <c r="D106" s="45">
        <v>0</v>
      </c>
      <c r="E106" s="45">
        <v>0</v>
      </c>
      <c r="F106" s="45">
        <f t="shared" si="1"/>
        <v>0</v>
      </c>
    </row>
    <row r="107" spans="1:6">
      <c r="A107" s="45" t="s">
        <v>349</v>
      </c>
      <c r="B107" s="45">
        <v>0.55210000000000004</v>
      </c>
      <c r="C107" s="45">
        <v>0.55210000000000004</v>
      </c>
      <c r="D107" s="45">
        <v>0</v>
      </c>
      <c r="E107" s="45">
        <v>0</v>
      </c>
      <c r="F107" s="45">
        <f t="shared" si="1"/>
        <v>0</v>
      </c>
    </row>
    <row r="108" spans="1:6">
      <c r="A108" s="45" t="s">
        <v>350</v>
      </c>
      <c r="B108" s="45">
        <v>1312.4322</v>
      </c>
      <c r="C108" s="45">
        <v>120.2055</v>
      </c>
      <c r="D108" s="45">
        <v>1312.4322</v>
      </c>
      <c r="E108" s="45">
        <v>120.2055</v>
      </c>
      <c r="F108" s="45">
        <f t="shared" si="1"/>
        <v>1192.2266999999999</v>
      </c>
    </row>
    <row r="109" spans="1:6">
      <c r="A109" s="45" t="s">
        <v>351</v>
      </c>
      <c r="B109" s="45">
        <v>4753.5641999999998</v>
      </c>
      <c r="C109" s="45">
        <v>0</v>
      </c>
      <c r="D109" s="45">
        <v>762.9</v>
      </c>
      <c r="E109" s="45">
        <v>0</v>
      </c>
      <c r="F109" s="45">
        <f t="shared" si="1"/>
        <v>762.9</v>
      </c>
    </row>
    <row r="110" spans="1:6">
      <c r="A110" s="45" t="s">
        <v>352</v>
      </c>
      <c r="B110" s="45">
        <v>50.940899999999999</v>
      </c>
      <c r="C110" s="45">
        <v>50.940899999999999</v>
      </c>
      <c r="D110" s="45">
        <v>50.940899999999999</v>
      </c>
      <c r="E110" s="45">
        <v>50.940899999999999</v>
      </c>
      <c r="F110" s="45">
        <f t="shared" si="1"/>
        <v>0</v>
      </c>
    </row>
    <row r="111" spans="1:6">
      <c r="A111" s="45" t="s">
        <v>353</v>
      </c>
      <c r="B111" s="45">
        <v>27255.3534</v>
      </c>
      <c r="C111" s="45">
        <v>27255.3534</v>
      </c>
      <c r="D111" s="45">
        <v>23938.957399999999</v>
      </c>
      <c r="E111" s="45">
        <v>23938.957399999999</v>
      </c>
      <c r="F111" s="45">
        <f t="shared" si="1"/>
        <v>0</v>
      </c>
    </row>
    <row r="112" spans="1:6">
      <c r="A112" s="45" t="s">
        <v>354</v>
      </c>
      <c r="B112" s="45">
        <v>70</v>
      </c>
      <c r="C112" s="45">
        <v>70</v>
      </c>
      <c r="D112" s="45">
        <v>72.336600000000004</v>
      </c>
      <c r="E112" s="45">
        <v>72.336600000000004</v>
      </c>
      <c r="F112" s="45">
        <f t="shared" si="1"/>
        <v>0</v>
      </c>
    </row>
    <row r="113" spans="1:6">
      <c r="A113" s="45" t="s">
        <v>355</v>
      </c>
      <c r="B113" s="45">
        <v>4122.4782999999998</v>
      </c>
      <c r="C113" s="45">
        <v>0</v>
      </c>
      <c r="D113" s="45">
        <v>2414.8009999999999</v>
      </c>
      <c r="E113" s="45">
        <v>0</v>
      </c>
      <c r="F113" s="45">
        <f t="shared" si="1"/>
        <v>2414.8009999999999</v>
      </c>
    </row>
    <row r="114" spans="1:6">
      <c r="A114" s="45" t="s">
        <v>356</v>
      </c>
      <c r="B114" s="45">
        <v>54.08</v>
      </c>
      <c r="C114" s="45">
        <v>54.08</v>
      </c>
      <c r="D114" s="45">
        <v>54.08</v>
      </c>
      <c r="E114" s="45">
        <v>54.08</v>
      </c>
      <c r="F114" s="45">
        <f t="shared" si="1"/>
        <v>0</v>
      </c>
    </row>
    <row r="115" spans="1:6">
      <c r="A115" s="45" t="s">
        <v>112</v>
      </c>
      <c r="B115" s="45">
        <v>6950</v>
      </c>
      <c r="C115" s="45">
        <v>6950</v>
      </c>
      <c r="D115" s="45">
        <v>4825.3971000000001</v>
      </c>
      <c r="E115" s="45">
        <v>4825.3971000000001</v>
      </c>
      <c r="F115" s="45">
        <f t="shared" si="1"/>
        <v>0</v>
      </c>
    </row>
    <row r="116" spans="1:6">
      <c r="A116" s="45" t="s">
        <v>357</v>
      </c>
      <c r="B116" s="45">
        <v>8968.7566999999999</v>
      </c>
      <c r="C116" s="45">
        <v>8717.1666999999998</v>
      </c>
      <c r="D116" s="45">
        <v>7409.65</v>
      </c>
      <c r="E116" s="45">
        <v>7236.63</v>
      </c>
      <c r="F116" s="45">
        <f t="shared" si="1"/>
        <v>173.01999999999953</v>
      </c>
    </row>
    <row r="117" spans="1:6">
      <c r="A117" s="45" t="s">
        <v>358</v>
      </c>
      <c r="B117" s="45">
        <v>83.004000000000005</v>
      </c>
      <c r="C117" s="45">
        <v>0</v>
      </c>
      <c r="D117" s="45">
        <v>45.853000000000002</v>
      </c>
      <c r="E117" s="45">
        <v>0</v>
      </c>
      <c r="F117" s="45">
        <f t="shared" si="1"/>
        <v>45.853000000000002</v>
      </c>
    </row>
    <row r="118" spans="1:6">
      <c r="A118" s="45" t="s">
        <v>359</v>
      </c>
      <c r="B118" s="45">
        <v>1220.4350999999999</v>
      </c>
      <c r="C118" s="45">
        <v>0</v>
      </c>
      <c r="D118" s="45">
        <v>893.23199999999997</v>
      </c>
      <c r="E118" s="45">
        <v>0</v>
      </c>
      <c r="F118" s="45">
        <f t="shared" si="1"/>
        <v>893.23199999999997</v>
      </c>
    </row>
    <row r="119" spans="1:6">
      <c r="A119" s="45" t="s">
        <v>360</v>
      </c>
      <c r="B119" s="45">
        <v>23.190999999999999</v>
      </c>
      <c r="C119" s="45">
        <v>23.190999999999999</v>
      </c>
      <c r="D119" s="45">
        <v>23.190999999999999</v>
      </c>
      <c r="E119" s="45">
        <v>23.190999999999999</v>
      </c>
      <c r="F119" s="45">
        <f t="shared" si="1"/>
        <v>0</v>
      </c>
    </row>
    <row r="120" spans="1:6">
      <c r="A120" s="45" t="s">
        <v>361</v>
      </c>
      <c r="B120" s="45">
        <v>140</v>
      </c>
      <c r="C120" s="45">
        <v>140</v>
      </c>
      <c r="D120" s="45">
        <v>139.42580000000001</v>
      </c>
      <c r="E120" s="45">
        <v>139.42580000000001</v>
      </c>
      <c r="F120" s="45">
        <f t="shared" si="1"/>
        <v>0</v>
      </c>
    </row>
    <row r="121" spans="1:6">
      <c r="A121" s="45" t="s">
        <v>362</v>
      </c>
      <c r="B121" s="45">
        <v>455.56200000000001</v>
      </c>
      <c r="C121" s="45">
        <v>455.56200000000001</v>
      </c>
      <c r="D121" s="45">
        <v>438.1</v>
      </c>
      <c r="E121" s="45">
        <v>438.1</v>
      </c>
      <c r="F121" s="45">
        <f t="shared" si="1"/>
        <v>0</v>
      </c>
    </row>
    <row r="122" spans="1:6">
      <c r="A122" s="45" t="s">
        <v>363</v>
      </c>
      <c r="B122" s="45">
        <v>313.55720000000002</v>
      </c>
      <c r="C122" s="45">
        <v>0</v>
      </c>
      <c r="D122" s="45">
        <v>157.5402</v>
      </c>
      <c r="E122" s="45">
        <v>0</v>
      </c>
      <c r="F122" s="45">
        <f t="shared" si="1"/>
        <v>157.5402</v>
      </c>
    </row>
    <row r="123" spans="1:6">
      <c r="A123" s="45" t="s">
        <v>364</v>
      </c>
      <c r="B123" s="45">
        <v>496.31400000000002</v>
      </c>
      <c r="C123" s="45">
        <v>496.31400000000002</v>
      </c>
      <c r="D123" s="45">
        <v>321.27350000000001</v>
      </c>
      <c r="E123" s="45">
        <v>321.27350000000001</v>
      </c>
      <c r="F123" s="45">
        <f t="shared" si="1"/>
        <v>0</v>
      </c>
    </row>
    <row r="124" spans="1:6">
      <c r="A124" s="45" t="s">
        <v>187</v>
      </c>
      <c r="B124" s="45">
        <v>999.24339999999995</v>
      </c>
      <c r="C124" s="45">
        <v>473.6</v>
      </c>
      <c r="D124" s="45">
        <v>686.18730000000005</v>
      </c>
      <c r="E124" s="45">
        <v>473.6</v>
      </c>
      <c r="F124" s="45">
        <f t="shared" si="1"/>
        <v>212.58730000000003</v>
      </c>
    </row>
    <row r="125" spans="1:6">
      <c r="A125" s="45" t="s">
        <v>365</v>
      </c>
      <c r="B125" s="45">
        <v>125</v>
      </c>
      <c r="C125" s="45">
        <v>100</v>
      </c>
      <c r="D125" s="45">
        <v>25</v>
      </c>
      <c r="E125" s="45">
        <v>0</v>
      </c>
      <c r="F125" s="45">
        <f t="shared" si="1"/>
        <v>25</v>
      </c>
    </row>
    <row r="126" spans="1:6">
      <c r="A126" s="45" t="s">
        <v>366</v>
      </c>
      <c r="B126" s="45">
        <v>5491.8</v>
      </c>
      <c r="C126" s="45">
        <v>5491.8</v>
      </c>
      <c r="D126" s="45">
        <v>4145.1903000000002</v>
      </c>
      <c r="E126" s="45">
        <v>4145.1903000000002</v>
      </c>
      <c r="F126" s="45">
        <f t="shared" si="1"/>
        <v>0</v>
      </c>
    </row>
    <row r="127" spans="1:6">
      <c r="A127" s="45" t="s">
        <v>367</v>
      </c>
      <c r="B127" s="45">
        <v>404.1388</v>
      </c>
      <c r="C127" s="45">
        <v>404.1388</v>
      </c>
      <c r="D127" s="45">
        <v>404.1388</v>
      </c>
      <c r="E127" s="45">
        <v>404.1388</v>
      </c>
      <c r="F127" s="45">
        <f t="shared" si="1"/>
        <v>0</v>
      </c>
    </row>
    <row r="128" spans="1:6">
      <c r="A128" s="45" t="s">
        <v>173</v>
      </c>
      <c r="B128" s="45">
        <v>556.80999999999995</v>
      </c>
      <c r="C128" s="45">
        <v>556.80999999999995</v>
      </c>
      <c r="D128" s="45">
        <v>551.41999999999996</v>
      </c>
      <c r="E128" s="45">
        <v>551.41999999999996</v>
      </c>
      <c r="F128" s="45">
        <f t="shared" si="1"/>
        <v>0</v>
      </c>
    </row>
    <row r="129" spans="1:6">
      <c r="A129" s="45" t="s">
        <v>166</v>
      </c>
      <c r="B129" s="45">
        <v>1500</v>
      </c>
      <c r="C129" s="45">
        <v>1500</v>
      </c>
      <c r="D129" s="45">
        <v>1260</v>
      </c>
      <c r="E129" s="45">
        <v>1260</v>
      </c>
      <c r="F129" s="45">
        <f t="shared" si="1"/>
        <v>0</v>
      </c>
    </row>
    <row r="130" spans="1:6">
      <c r="A130" s="45" t="s">
        <v>368</v>
      </c>
      <c r="B130" s="45">
        <v>189.3518</v>
      </c>
      <c r="C130" s="45">
        <v>117.9551</v>
      </c>
      <c r="D130" s="45">
        <v>189.3518</v>
      </c>
      <c r="E130" s="45">
        <v>117.9551</v>
      </c>
      <c r="F130" s="45">
        <f t="shared" ref="F130:F193" si="2">D130-E130</f>
        <v>71.396699999999996</v>
      </c>
    </row>
    <row r="131" spans="1:6">
      <c r="A131" s="45" t="s">
        <v>369</v>
      </c>
      <c r="B131" s="45">
        <v>534</v>
      </c>
      <c r="C131" s="45">
        <v>534</v>
      </c>
      <c r="D131" s="45">
        <v>260</v>
      </c>
      <c r="E131" s="45">
        <v>260</v>
      </c>
      <c r="F131" s="45">
        <f t="shared" si="2"/>
        <v>0</v>
      </c>
    </row>
    <row r="132" spans="1:6">
      <c r="A132" s="45" t="s">
        <v>370</v>
      </c>
      <c r="B132" s="45">
        <v>106.517</v>
      </c>
      <c r="C132" s="45">
        <v>0</v>
      </c>
      <c r="D132" s="45">
        <v>79.671400000000006</v>
      </c>
      <c r="E132" s="45">
        <v>0</v>
      </c>
      <c r="F132" s="45">
        <f t="shared" si="2"/>
        <v>79.671400000000006</v>
      </c>
    </row>
    <row r="133" spans="1:6">
      <c r="A133" s="45" t="s">
        <v>371</v>
      </c>
      <c r="B133" s="45">
        <v>6706.25</v>
      </c>
      <c r="C133" s="45">
        <v>6706.25</v>
      </c>
      <c r="D133" s="45">
        <v>3024.25</v>
      </c>
      <c r="E133" s="45">
        <v>3024.25</v>
      </c>
      <c r="F133" s="45">
        <f t="shared" si="2"/>
        <v>0</v>
      </c>
    </row>
    <row r="134" spans="1:6">
      <c r="A134" s="45" t="s">
        <v>372</v>
      </c>
      <c r="B134" s="45">
        <v>1790.2049</v>
      </c>
      <c r="C134" s="45">
        <v>1425.9423999999999</v>
      </c>
      <c r="D134" s="45">
        <v>1790.2019</v>
      </c>
      <c r="E134" s="45">
        <v>1425.9394</v>
      </c>
      <c r="F134" s="45">
        <f t="shared" si="2"/>
        <v>364.26250000000005</v>
      </c>
    </row>
    <row r="135" spans="1:6">
      <c r="A135" s="45" t="s">
        <v>373</v>
      </c>
      <c r="B135" s="45">
        <v>432.18040000000002</v>
      </c>
      <c r="C135" s="45">
        <v>432.18040000000002</v>
      </c>
      <c r="D135" s="45">
        <v>432.18040000000002</v>
      </c>
      <c r="E135" s="45">
        <v>432.18040000000002</v>
      </c>
      <c r="F135" s="45">
        <f t="shared" si="2"/>
        <v>0</v>
      </c>
    </row>
    <row r="136" spans="1:6">
      <c r="A136" s="45" t="s">
        <v>374</v>
      </c>
      <c r="B136" s="45">
        <v>0.59399999999999997</v>
      </c>
      <c r="C136" s="45">
        <v>0</v>
      </c>
      <c r="D136" s="45">
        <v>0</v>
      </c>
      <c r="E136" s="45">
        <v>0</v>
      </c>
      <c r="F136" s="45">
        <f t="shared" si="2"/>
        <v>0</v>
      </c>
    </row>
    <row r="137" spans="1:6">
      <c r="A137" s="45" t="s">
        <v>375</v>
      </c>
      <c r="B137" s="45">
        <v>14.851100000000001</v>
      </c>
      <c r="C137" s="45">
        <v>14.851100000000001</v>
      </c>
      <c r="D137" s="45">
        <v>14.851100000000001</v>
      </c>
      <c r="E137" s="45">
        <v>14.851100000000001</v>
      </c>
      <c r="F137" s="45">
        <f t="shared" si="2"/>
        <v>0</v>
      </c>
    </row>
    <row r="138" spans="1:6">
      <c r="A138" s="45" t="s">
        <v>376</v>
      </c>
      <c r="B138" s="45">
        <v>332.5874</v>
      </c>
      <c r="C138" s="45">
        <v>332.5874</v>
      </c>
      <c r="D138" s="45">
        <v>332.5874</v>
      </c>
      <c r="E138" s="45">
        <v>332.5874</v>
      </c>
      <c r="F138" s="45">
        <f t="shared" si="2"/>
        <v>0</v>
      </c>
    </row>
    <row r="139" spans="1:6">
      <c r="A139" s="45" t="s">
        <v>377</v>
      </c>
      <c r="B139" s="45">
        <v>74.3095</v>
      </c>
      <c r="C139" s="45">
        <v>74.3095</v>
      </c>
      <c r="D139" s="45">
        <v>74.3095</v>
      </c>
      <c r="E139" s="45">
        <v>74.3095</v>
      </c>
      <c r="F139" s="45">
        <f t="shared" si="2"/>
        <v>0</v>
      </c>
    </row>
    <row r="140" spans="1:6">
      <c r="A140" s="45" t="s">
        <v>378</v>
      </c>
      <c r="B140" s="45">
        <v>1657.9404999999999</v>
      </c>
      <c r="C140" s="45">
        <v>1657.9404999999999</v>
      </c>
      <c r="D140" s="45">
        <v>1657.2255</v>
      </c>
      <c r="E140" s="45">
        <v>1657.2255</v>
      </c>
      <c r="F140" s="45">
        <f t="shared" si="2"/>
        <v>0</v>
      </c>
    </row>
    <row r="141" spans="1:6">
      <c r="A141" s="45" t="s">
        <v>379</v>
      </c>
      <c r="B141" s="45">
        <v>1652.2619999999999</v>
      </c>
      <c r="C141" s="45">
        <v>1652.2619999999999</v>
      </c>
      <c r="D141" s="45">
        <v>1548.5880999999999</v>
      </c>
      <c r="E141" s="45">
        <v>1548.5880999999999</v>
      </c>
      <c r="F141" s="45">
        <f t="shared" si="2"/>
        <v>0</v>
      </c>
    </row>
    <row r="142" spans="1:6">
      <c r="A142" s="45" t="s">
        <v>380</v>
      </c>
      <c r="B142" s="45">
        <v>255.0943</v>
      </c>
      <c r="C142" s="45">
        <v>0</v>
      </c>
      <c r="D142" s="45">
        <v>255.0943</v>
      </c>
      <c r="E142" s="45">
        <v>0</v>
      </c>
      <c r="F142" s="45">
        <f t="shared" si="2"/>
        <v>255.0943</v>
      </c>
    </row>
    <row r="143" spans="1:6">
      <c r="A143" s="45" t="s">
        <v>381</v>
      </c>
      <c r="B143" s="45">
        <v>236.12</v>
      </c>
      <c r="C143" s="45">
        <v>0</v>
      </c>
      <c r="D143" s="45">
        <v>236.12</v>
      </c>
      <c r="E143" s="45">
        <v>0</v>
      </c>
      <c r="F143" s="45">
        <f t="shared" si="2"/>
        <v>236.12</v>
      </c>
    </row>
    <row r="144" spans="1:6">
      <c r="A144" s="45" t="s">
        <v>382</v>
      </c>
      <c r="B144" s="45">
        <v>60.4467</v>
      </c>
      <c r="C144" s="45">
        <v>0</v>
      </c>
      <c r="D144" s="45">
        <v>60.4467</v>
      </c>
      <c r="E144" s="45">
        <v>0</v>
      </c>
      <c r="F144" s="45">
        <f t="shared" si="2"/>
        <v>60.4467</v>
      </c>
    </row>
    <row r="145" spans="1:6">
      <c r="A145" s="45" t="s">
        <v>383</v>
      </c>
      <c r="B145" s="45">
        <v>17.629200000000001</v>
      </c>
      <c r="C145" s="45">
        <v>0</v>
      </c>
      <c r="D145" s="45">
        <v>9.3076000000000008</v>
      </c>
      <c r="E145" s="45">
        <v>0</v>
      </c>
      <c r="F145" s="45">
        <f t="shared" si="2"/>
        <v>9.3076000000000008</v>
      </c>
    </row>
    <row r="146" spans="1:6">
      <c r="A146" s="45" t="s">
        <v>384</v>
      </c>
      <c r="B146" s="45">
        <v>1437.3158000000001</v>
      </c>
      <c r="C146" s="45">
        <v>0</v>
      </c>
      <c r="D146" s="45">
        <v>1093.8699999999999</v>
      </c>
      <c r="E146" s="45">
        <v>0</v>
      </c>
      <c r="F146" s="45">
        <f t="shared" si="2"/>
        <v>1093.8699999999999</v>
      </c>
    </row>
    <row r="147" spans="1:6">
      <c r="A147" s="45" t="s">
        <v>139</v>
      </c>
      <c r="B147" s="45">
        <v>23.599399999999999</v>
      </c>
      <c r="C147" s="45">
        <v>0</v>
      </c>
      <c r="D147" s="45">
        <v>0</v>
      </c>
      <c r="E147" s="45">
        <v>0</v>
      </c>
      <c r="F147" s="45">
        <f t="shared" si="2"/>
        <v>0</v>
      </c>
    </row>
    <row r="148" spans="1:6">
      <c r="A148" s="45" t="s">
        <v>385</v>
      </c>
      <c r="B148" s="45">
        <v>1000</v>
      </c>
      <c r="C148" s="45">
        <v>1000</v>
      </c>
      <c r="D148" s="45">
        <v>538.22580000000005</v>
      </c>
      <c r="E148" s="45">
        <v>538.22580000000005</v>
      </c>
      <c r="F148" s="45">
        <f t="shared" si="2"/>
        <v>0</v>
      </c>
    </row>
    <row r="149" spans="1:6">
      <c r="A149" s="45" t="s">
        <v>386</v>
      </c>
      <c r="B149" s="45">
        <v>288.89999999999998</v>
      </c>
      <c r="C149" s="45">
        <v>288.89999999999998</v>
      </c>
      <c r="D149" s="45">
        <v>157.9</v>
      </c>
      <c r="E149" s="45">
        <v>157.9</v>
      </c>
      <c r="F149" s="45">
        <f t="shared" si="2"/>
        <v>0</v>
      </c>
    </row>
    <row r="150" spans="1:6">
      <c r="A150" s="45" t="s">
        <v>387</v>
      </c>
      <c r="B150" s="45">
        <v>1500</v>
      </c>
      <c r="C150" s="45">
        <v>1500</v>
      </c>
      <c r="D150" s="45">
        <v>527.39</v>
      </c>
      <c r="E150" s="45">
        <v>527.39</v>
      </c>
      <c r="F150" s="45">
        <f t="shared" si="2"/>
        <v>0</v>
      </c>
    </row>
    <row r="151" spans="1:6">
      <c r="A151" s="45" t="s">
        <v>388</v>
      </c>
      <c r="B151" s="45">
        <v>21.6341</v>
      </c>
      <c r="C151" s="45">
        <v>0</v>
      </c>
      <c r="D151" s="45">
        <v>0.43580000000000002</v>
      </c>
      <c r="E151" s="45">
        <v>0</v>
      </c>
      <c r="F151" s="45">
        <f t="shared" si="2"/>
        <v>0.43580000000000002</v>
      </c>
    </row>
    <row r="152" spans="1:6">
      <c r="A152" s="45" t="s">
        <v>389</v>
      </c>
      <c r="B152" s="45">
        <v>126.53</v>
      </c>
      <c r="C152" s="45">
        <v>126.53</v>
      </c>
      <c r="D152" s="45">
        <v>0</v>
      </c>
      <c r="E152" s="45">
        <v>0</v>
      </c>
      <c r="F152" s="45">
        <f t="shared" si="2"/>
        <v>0</v>
      </c>
    </row>
    <row r="153" spans="1:6">
      <c r="A153" s="45" t="s">
        <v>120</v>
      </c>
      <c r="B153" s="45">
        <v>111.5658</v>
      </c>
      <c r="C153" s="45">
        <v>111.5658</v>
      </c>
      <c r="D153" s="45">
        <v>150.35509999999999</v>
      </c>
      <c r="E153" s="45">
        <v>150.35509999999999</v>
      </c>
      <c r="F153" s="45">
        <f t="shared" si="2"/>
        <v>0</v>
      </c>
    </row>
    <row r="154" spans="1:6">
      <c r="A154" s="45" t="s">
        <v>390</v>
      </c>
      <c r="B154" s="45">
        <v>11.03</v>
      </c>
      <c r="C154" s="45">
        <v>11.03</v>
      </c>
      <c r="D154" s="45">
        <v>11.03</v>
      </c>
      <c r="E154" s="45">
        <v>11.03</v>
      </c>
      <c r="F154" s="45">
        <f t="shared" si="2"/>
        <v>0</v>
      </c>
    </row>
    <row r="155" spans="1:6">
      <c r="A155" s="45" t="s">
        <v>391</v>
      </c>
      <c r="B155" s="45">
        <v>60</v>
      </c>
      <c r="C155" s="45">
        <v>60</v>
      </c>
      <c r="D155" s="45">
        <v>54</v>
      </c>
      <c r="E155" s="45">
        <v>54</v>
      </c>
      <c r="F155" s="45">
        <f t="shared" si="2"/>
        <v>0</v>
      </c>
    </row>
    <row r="156" spans="1:6">
      <c r="A156" s="45" t="s">
        <v>392</v>
      </c>
      <c r="B156" s="45">
        <v>2809.6176</v>
      </c>
      <c r="C156" s="45">
        <v>2809.6176</v>
      </c>
      <c r="D156" s="45">
        <v>1123.4512</v>
      </c>
      <c r="E156" s="45">
        <v>1123.4512</v>
      </c>
      <c r="F156" s="45">
        <f t="shared" si="2"/>
        <v>0</v>
      </c>
    </row>
    <row r="157" spans="1:6">
      <c r="A157" s="45" t="s">
        <v>165</v>
      </c>
      <c r="B157" s="45">
        <v>530.10940000000005</v>
      </c>
      <c r="C157" s="45">
        <v>530.10940000000005</v>
      </c>
      <c r="D157" s="45">
        <v>530.10940000000005</v>
      </c>
      <c r="E157" s="45">
        <v>530.10940000000005</v>
      </c>
      <c r="F157" s="45">
        <f t="shared" si="2"/>
        <v>0</v>
      </c>
    </row>
    <row r="158" spans="1:6">
      <c r="A158" s="45" t="s">
        <v>393</v>
      </c>
      <c r="B158" s="45">
        <v>130.27690000000001</v>
      </c>
      <c r="C158" s="45">
        <v>130.27690000000001</v>
      </c>
      <c r="D158" s="45">
        <v>130.27690000000001</v>
      </c>
      <c r="E158" s="45">
        <v>130.27690000000001</v>
      </c>
      <c r="F158" s="45">
        <f t="shared" si="2"/>
        <v>0</v>
      </c>
    </row>
    <row r="159" spans="1:6">
      <c r="A159" s="45" t="s">
        <v>394</v>
      </c>
      <c r="B159" s="45">
        <v>0.72330000000000005</v>
      </c>
      <c r="C159" s="45">
        <v>0.72330000000000005</v>
      </c>
      <c r="D159" s="45">
        <v>0</v>
      </c>
      <c r="E159" s="45">
        <v>0</v>
      </c>
      <c r="F159" s="45">
        <f t="shared" si="2"/>
        <v>0</v>
      </c>
    </row>
    <row r="160" spans="1:6">
      <c r="A160" s="45" t="s">
        <v>395</v>
      </c>
      <c r="B160" s="45">
        <v>446.0324</v>
      </c>
      <c r="C160" s="45">
        <v>446.0324</v>
      </c>
      <c r="D160" s="45">
        <v>446.0324</v>
      </c>
      <c r="E160" s="45">
        <v>446.0324</v>
      </c>
      <c r="F160" s="45">
        <f t="shared" si="2"/>
        <v>0</v>
      </c>
    </row>
    <row r="161" spans="1:6">
      <c r="A161" s="45" t="s">
        <v>396</v>
      </c>
      <c r="B161" s="45">
        <v>742.73879999999997</v>
      </c>
      <c r="C161" s="45">
        <v>742.73879999999997</v>
      </c>
      <c r="D161" s="45">
        <v>570.40859999999998</v>
      </c>
      <c r="E161" s="45">
        <v>570.40859999999998</v>
      </c>
      <c r="F161" s="45">
        <f t="shared" si="2"/>
        <v>0</v>
      </c>
    </row>
    <row r="162" spans="1:6">
      <c r="A162" s="45" t="s">
        <v>397</v>
      </c>
      <c r="B162" s="45">
        <v>45</v>
      </c>
      <c r="C162" s="45">
        <v>45</v>
      </c>
      <c r="D162" s="45">
        <v>0</v>
      </c>
      <c r="E162" s="45">
        <v>0</v>
      </c>
      <c r="F162" s="45">
        <f t="shared" si="2"/>
        <v>0</v>
      </c>
    </row>
    <row r="163" spans="1:6">
      <c r="A163" s="45" t="s">
        <v>398</v>
      </c>
      <c r="B163" s="45">
        <v>1200</v>
      </c>
      <c r="C163" s="45">
        <v>1200</v>
      </c>
      <c r="D163" s="45">
        <v>535.87</v>
      </c>
      <c r="E163" s="45">
        <v>535.87</v>
      </c>
      <c r="F163" s="45">
        <f t="shared" si="2"/>
        <v>0</v>
      </c>
    </row>
    <row r="164" spans="1:6">
      <c r="A164" s="45" t="s">
        <v>399</v>
      </c>
      <c r="B164" s="45">
        <v>978.91070000000002</v>
      </c>
      <c r="C164" s="45">
        <v>978.91070000000002</v>
      </c>
      <c r="D164" s="45">
        <v>978.91070000000002</v>
      </c>
      <c r="E164" s="45">
        <v>978.91070000000002</v>
      </c>
      <c r="F164" s="45">
        <f t="shared" si="2"/>
        <v>0</v>
      </c>
    </row>
    <row r="165" spans="1:6">
      <c r="A165" s="45" t="s">
        <v>400</v>
      </c>
      <c r="B165" s="45">
        <v>58.353900000000003</v>
      </c>
      <c r="C165" s="45">
        <v>0</v>
      </c>
      <c r="D165" s="45">
        <v>45.06</v>
      </c>
      <c r="E165" s="45">
        <v>0</v>
      </c>
      <c r="F165" s="45">
        <f t="shared" si="2"/>
        <v>45.06</v>
      </c>
    </row>
    <row r="166" spans="1:6">
      <c r="A166" s="45" t="s">
        <v>401</v>
      </c>
      <c r="B166" s="45">
        <v>145.70500000000001</v>
      </c>
      <c r="C166" s="45">
        <v>0</v>
      </c>
      <c r="D166" s="45">
        <v>137.4588</v>
      </c>
      <c r="E166" s="45">
        <v>0</v>
      </c>
      <c r="F166" s="45">
        <f t="shared" si="2"/>
        <v>137.4588</v>
      </c>
    </row>
    <row r="167" spans="1:6">
      <c r="A167" s="45" t="s">
        <v>402</v>
      </c>
      <c r="B167" s="45">
        <v>157.31800000000001</v>
      </c>
      <c r="C167" s="45">
        <v>157.31800000000001</v>
      </c>
      <c r="D167" s="45">
        <v>157.30000000000001</v>
      </c>
      <c r="E167" s="45">
        <v>157.30000000000001</v>
      </c>
      <c r="F167" s="45">
        <f t="shared" si="2"/>
        <v>0</v>
      </c>
    </row>
    <row r="168" spans="1:6">
      <c r="A168" s="45" t="s">
        <v>403</v>
      </c>
      <c r="B168" s="45">
        <v>2228.6125000000002</v>
      </c>
      <c r="C168" s="45">
        <v>2228.6125000000002</v>
      </c>
      <c r="D168" s="45">
        <v>1552.8378</v>
      </c>
      <c r="E168" s="45">
        <v>1552.8378</v>
      </c>
      <c r="F168" s="45">
        <f t="shared" si="2"/>
        <v>0</v>
      </c>
    </row>
    <row r="169" spans="1:6">
      <c r="A169" s="45" t="s">
        <v>115</v>
      </c>
      <c r="B169" s="45">
        <v>448.94310000000002</v>
      </c>
      <c r="C169" s="45">
        <v>448.94310000000002</v>
      </c>
      <c r="D169" s="45">
        <v>418.94310000000002</v>
      </c>
      <c r="E169" s="45">
        <v>418.94310000000002</v>
      </c>
      <c r="F169" s="45">
        <f t="shared" si="2"/>
        <v>0</v>
      </c>
    </row>
    <row r="170" spans="1:6">
      <c r="A170" s="45" t="s">
        <v>404</v>
      </c>
      <c r="B170" s="45">
        <v>8127.7942000000003</v>
      </c>
      <c r="C170" s="45">
        <v>8127.7942000000003</v>
      </c>
      <c r="D170" s="45">
        <v>8123.5439999999999</v>
      </c>
      <c r="E170" s="45">
        <v>8123.5439999999999</v>
      </c>
      <c r="F170" s="45">
        <f t="shared" si="2"/>
        <v>0</v>
      </c>
    </row>
    <row r="171" spans="1:6">
      <c r="A171" s="45" t="s">
        <v>119</v>
      </c>
      <c r="B171" s="45">
        <v>200</v>
      </c>
      <c r="C171" s="45">
        <v>200</v>
      </c>
      <c r="D171" s="45">
        <v>139.59</v>
      </c>
      <c r="E171" s="45">
        <v>139.59</v>
      </c>
      <c r="F171" s="45">
        <f t="shared" si="2"/>
        <v>0</v>
      </c>
    </row>
    <row r="172" spans="1:6">
      <c r="A172" s="45" t="s">
        <v>405</v>
      </c>
      <c r="B172" s="45">
        <v>502.87740000000002</v>
      </c>
      <c r="C172" s="45">
        <v>21.901</v>
      </c>
      <c r="D172" s="45">
        <v>493.68090000000001</v>
      </c>
      <c r="E172" s="45">
        <v>21.901</v>
      </c>
      <c r="F172" s="45">
        <f t="shared" si="2"/>
        <v>471.7799</v>
      </c>
    </row>
    <row r="173" spans="1:6">
      <c r="A173" s="45" t="s">
        <v>406</v>
      </c>
      <c r="B173" s="45">
        <v>2504.0718999999999</v>
      </c>
      <c r="C173" s="45">
        <v>1633.0753</v>
      </c>
      <c r="D173" s="45">
        <v>2501.0716000000002</v>
      </c>
      <c r="E173" s="45">
        <v>1633.0753</v>
      </c>
      <c r="F173" s="45">
        <f t="shared" si="2"/>
        <v>867.99630000000025</v>
      </c>
    </row>
    <row r="174" spans="1:6">
      <c r="A174" s="45" t="s">
        <v>407</v>
      </c>
      <c r="B174" s="45">
        <v>763.81569999999999</v>
      </c>
      <c r="C174" s="45">
        <v>22.271100000000001</v>
      </c>
      <c r="D174" s="45">
        <v>748.09649999999999</v>
      </c>
      <c r="E174" s="45">
        <v>22.271100000000001</v>
      </c>
      <c r="F174" s="45">
        <f t="shared" si="2"/>
        <v>725.82539999999995</v>
      </c>
    </row>
    <row r="175" spans="1:6">
      <c r="A175" s="45" t="s">
        <v>408</v>
      </c>
      <c r="B175" s="45">
        <v>113.4605</v>
      </c>
      <c r="C175" s="45">
        <v>111.7881</v>
      </c>
      <c r="D175" s="45">
        <v>109.4828</v>
      </c>
      <c r="E175" s="45">
        <v>107.8104</v>
      </c>
      <c r="F175" s="45">
        <f t="shared" si="2"/>
        <v>1.6723999999999961</v>
      </c>
    </row>
    <row r="176" spans="1:6">
      <c r="A176" s="45" t="s">
        <v>170</v>
      </c>
      <c r="B176" s="45">
        <v>3220</v>
      </c>
      <c r="C176" s="45">
        <v>3220</v>
      </c>
      <c r="D176" s="45">
        <v>2484.1165999999998</v>
      </c>
      <c r="E176" s="45">
        <v>2484.1165999999998</v>
      </c>
      <c r="F176" s="45">
        <f t="shared" si="2"/>
        <v>0</v>
      </c>
    </row>
    <row r="177" spans="1:6">
      <c r="A177" s="45" t="s">
        <v>409</v>
      </c>
      <c r="B177" s="45">
        <v>5889.2682000000004</v>
      </c>
      <c r="C177" s="45">
        <v>5889.2682000000004</v>
      </c>
      <c r="D177" s="45">
        <v>5889.2682000000004</v>
      </c>
      <c r="E177" s="45">
        <v>5889.2682000000004</v>
      </c>
      <c r="F177" s="45">
        <f t="shared" si="2"/>
        <v>0</v>
      </c>
    </row>
    <row r="178" spans="1:6">
      <c r="A178" s="45" t="s">
        <v>410</v>
      </c>
      <c r="B178" s="45">
        <v>738.51599999999996</v>
      </c>
      <c r="C178" s="45">
        <v>0</v>
      </c>
      <c r="D178" s="45">
        <v>737</v>
      </c>
      <c r="E178" s="45">
        <v>0</v>
      </c>
      <c r="F178" s="45">
        <f t="shared" si="2"/>
        <v>737</v>
      </c>
    </row>
    <row r="179" spans="1:6">
      <c r="A179" s="45" t="s">
        <v>411</v>
      </c>
      <c r="B179" s="45">
        <v>1325.8312000000001</v>
      </c>
      <c r="C179" s="45">
        <v>0</v>
      </c>
      <c r="D179" s="45">
        <v>1237.6096</v>
      </c>
      <c r="E179" s="45">
        <v>0</v>
      </c>
      <c r="F179" s="45">
        <f t="shared" si="2"/>
        <v>1237.6096</v>
      </c>
    </row>
    <row r="180" spans="1:6">
      <c r="A180" s="45" t="s">
        <v>117</v>
      </c>
      <c r="B180" s="45">
        <v>914.71040000000005</v>
      </c>
      <c r="C180" s="45">
        <v>914.71040000000005</v>
      </c>
      <c r="D180" s="45">
        <v>830.31849999999997</v>
      </c>
      <c r="E180" s="45">
        <v>830.31849999999997</v>
      </c>
      <c r="F180" s="45">
        <f t="shared" si="2"/>
        <v>0</v>
      </c>
    </row>
    <row r="181" spans="1:6">
      <c r="A181" s="45" t="s">
        <v>183</v>
      </c>
      <c r="B181" s="45">
        <v>920.67319999999995</v>
      </c>
      <c r="C181" s="45">
        <v>556.41499999999996</v>
      </c>
      <c r="D181" s="45">
        <v>573.47760000000005</v>
      </c>
      <c r="E181" s="45">
        <v>290.4083</v>
      </c>
      <c r="F181" s="45">
        <f t="shared" si="2"/>
        <v>283.06930000000006</v>
      </c>
    </row>
    <row r="182" spans="1:6">
      <c r="A182" s="45" t="s">
        <v>412</v>
      </c>
      <c r="B182" s="45">
        <v>200</v>
      </c>
      <c r="C182" s="45">
        <v>200</v>
      </c>
      <c r="D182" s="45">
        <v>137.91229999999999</v>
      </c>
      <c r="E182" s="45">
        <v>137.91229999999999</v>
      </c>
      <c r="F182" s="45">
        <f t="shared" si="2"/>
        <v>0</v>
      </c>
    </row>
    <row r="183" spans="1:6">
      <c r="A183" s="45" t="s">
        <v>194</v>
      </c>
      <c r="B183" s="45">
        <v>830.51850000000002</v>
      </c>
      <c r="C183" s="45">
        <v>830.51850000000002</v>
      </c>
      <c r="D183" s="45">
        <v>533.04899999999998</v>
      </c>
      <c r="E183" s="45">
        <v>533.04899999999998</v>
      </c>
      <c r="F183" s="45">
        <f t="shared" si="2"/>
        <v>0</v>
      </c>
    </row>
    <row r="184" spans="1:6">
      <c r="A184" s="45" t="s">
        <v>413</v>
      </c>
      <c r="B184" s="45">
        <v>800</v>
      </c>
      <c r="C184" s="45">
        <v>800</v>
      </c>
      <c r="D184" s="45">
        <v>666.63329999999996</v>
      </c>
      <c r="E184" s="45">
        <v>666.63329999999996</v>
      </c>
      <c r="F184" s="45">
        <f t="shared" si="2"/>
        <v>0</v>
      </c>
    </row>
    <row r="185" spans="1:6">
      <c r="A185" s="45" t="s">
        <v>414</v>
      </c>
      <c r="B185" s="45">
        <v>2128.0142999999998</v>
      </c>
      <c r="C185" s="45">
        <v>126.23439999999999</v>
      </c>
      <c r="D185" s="45">
        <v>0</v>
      </c>
      <c r="E185" s="45">
        <v>0</v>
      </c>
      <c r="F185" s="45">
        <f t="shared" si="2"/>
        <v>0</v>
      </c>
    </row>
    <row r="186" spans="1:6">
      <c r="A186" s="45" t="s">
        <v>415</v>
      </c>
      <c r="B186" s="45">
        <v>382.97949999999997</v>
      </c>
      <c r="C186" s="45">
        <v>382.97949999999997</v>
      </c>
      <c r="D186" s="45">
        <v>163.13</v>
      </c>
      <c r="E186" s="45">
        <v>163.13</v>
      </c>
      <c r="F186" s="45">
        <f t="shared" si="2"/>
        <v>0</v>
      </c>
    </row>
    <row r="187" spans="1:6">
      <c r="A187" s="45" t="s">
        <v>416</v>
      </c>
      <c r="B187" s="45">
        <v>15.73</v>
      </c>
      <c r="C187" s="45">
        <v>15.73</v>
      </c>
      <c r="D187" s="45">
        <v>10.38</v>
      </c>
      <c r="E187" s="45">
        <v>10.38</v>
      </c>
      <c r="F187" s="45">
        <f t="shared" si="2"/>
        <v>0</v>
      </c>
    </row>
    <row r="188" spans="1:6">
      <c r="A188" s="45" t="s">
        <v>417</v>
      </c>
      <c r="B188" s="45">
        <v>89.956800000000001</v>
      </c>
      <c r="C188" s="45">
        <v>89.956800000000001</v>
      </c>
      <c r="D188" s="45">
        <v>64.492999999999995</v>
      </c>
      <c r="E188" s="45">
        <v>64.492999999999995</v>
      </c>
      <c r="F188" s="45">
        <f t="shared" si="2"/>
        <v>0</v>
      </c>
    </row>
    <row r="189" spans="1:6">
      <c r="A189" s="45" t="s">
        <v>418</v>
      </c>
      <c r="B189" s="45">
        <v>1500</v>
      </c>
      <c r="C189" s="45">
        <v>1500</v>
      </c>
      <c r="D189" s="45">
        <v>478.0849</v>
      </c>
      <c r="E189" s="45">
        <v>478.0849</v>
      </c>
      <c r="F189" s="45">
        <f t="shared" si="2"/>
        <v>0</v>
      </c>
    </row>
    <row r="190" spans="1:6">
      <c r="A190" s="45" t="s">
        <v>169</v>
      </c>
      <c r="B190" s="45">
        <v>212.215</v>
      </c>
      <c r="C190" s="45">
        <v>138.36009999999999</v>
      </c>
      <c r="D190" s="45">
        <v>207.8828</v>
      </c>
      <c r="E190" s="45">
        <v>151.81710000000001</v>
      </c>
      <c r="F190" s="45">
        <f t="shared" si="2"/>
        <v>56.065699999999993</v>
      </c>
    </row>
    <row r="191" spans="1:6">
      <c r="A191" s="45" t="s">
        <v>419</v>
      </c>
      <c r="B191" s="45">
        <v>641.5</v>
      </c>
      <c r="C191" s="45">
        <v>0</v>
      </c>
      <c r="D191" s="45">
        <v>641.5</v>
      </c>
      <c r="E191" s="45">
        <v>0</v>
      </c>
      <c r="F191" s="45">
        <f t="shared" si="2"/>
        <v>641.5</v>
      </c>
    </row>
    <row r="192" spans="1:6">
      <c r="A192" s="45" t="s">
        <v>420</v>
      </c>
      <c r="B192" s="45">
        <v>3033</v>
      </c>
      <c r="C192" s="45">
        <v>3033</v>
      </c>
      <c r="D192" s="45">
        <v>183</v>
      </c>
      <c r="E192" s="45">
        <v>183</v>
      </c>
      <c r="F192" s="45">
        <f t="shared" si="2"/>
        <v>0</v>
      </c>
    </row>
    <row r="193" spans="1:6">
      <c r="A193" s="45" t="s">
        <v>421</v>
      </c>
      <c r="B193" s="45">
        <v>352.59629999999999</v>
      </c>
      <c r="C193" s="45">
        <v>352.59629999999999</v>
      </c>
      <c r="D193" s="45">
        <v>325.40190000000001</v>
      </c>
      <c r="E193" s="45">
        <v>325.40190000000001</v>
      </c>
      <c r="F193" s="45">
        <f t="shared" si="2"/>
        <v>0</v>
      </c>
    </row>
    <row r="194" spans="1:6">
      <c r="A194" s="45" t="s">
        <v>422</v>
      </c>
      <c r="B194" s="45">
        <v>1806.8340000000001</v>
      </c>
      <c r="C194" s="45">
        <v>1726.2492</v>
      </c>
      <c r="D194" s="45">
        <v>718.95830000000001</v>
      </c>
      <c r="E194" s="45">
        <v>690.69740000000002</v>
      </c>
      <c r="F194" s="45">
        <f t="shared" ref="F194:F257" si="3">D194-E194</f>
        <v>28.260899999999992</v>
      </c>
    </row>
    <row r="195" spans="1:6">
      <c r="A195" s="45" t="s">
        <v>193</v>
      </c>
      <c r="B195" s="45">
        <v>0</v>
      </c>
      <c r="C195" s="45">
        <v>0</v>
      </c>
      <c r="D195" s="45">
        <v>1139.443</v>
      </c>
      <c r="E195" s="45">
        <v>1139.443</v>
      </c>
      <c r="F195" s="45">
        <f t="shared" si="3"/>
        <v>0</v>
      </c>
    </row>
    <row r="196" spans="1:6">
      <c r="A196" s="45" t="s">
        <v>423</v>
      </c>
      <c r="B196" s="45">
        <v>1091</v>
      </c>
      <c r="C196" s="45">
        <v>0</v>
      </c>
      <c r="D196" s="45">
        <v>1091</v>
      </c>
      <c r="E196" s="45">
        <v>0</v>
      </c>
      <c r="F196" s="45">
        <f t="shared" si="3"/>
        <v>1091</v>
      </c>
    </row>
    <row r="197" spans="1:6">
      <c r="A197" s="45" t="s">
        <v>424</v>
      </c>
      <c r="B197" s="45">
        <v>2316.8141000000001</v>
      </c>
      <c r="C197" s="45">
        <v>0</v>
      </c>
      <c r="D197" s="45">
        <v>2316.8141000000001</v>
      </c>
      <c r="E197" s="45">
        <v>0</v>
      </c>
      <c r="F197" s="45">
        <f t="shared" si="3"/>
        <v>2316.8141000000001</v>
      </c>
    </row>
    <row r="198" spans="1:6">
      <c r="A198" s="45" t="s">
        <v>425</v>
      </c>
      <c r="B198" s="45">
        <v>370.54739999999998</v>
      </c>
      <c r="C198" s="45">
        <v>0</v>
      </c>
      <c r="D198" s="45">
        <v>367.3039</v>
      </c>
      <c r="E198" s="45">
        <v>0</v>
      </c>
      <c r="F198" s="45">
        <f t="shared" si="3"/>
        <v>367.3039</v>
      </c>
    </row>
    <row r="199" spans="1:6">
      <c r="A199" s="45" t="s">
        <v>426</v>
      </c>
      <c r="B199" s="45">
        <v>2175.9908999999998</v>
      </c>
      <c r="C199" s="45">
        <v>0</v>
      </c>
      <c r="D199" s="45">
        <v>1871.3082999999999</v>
      </c>
      <c r="E199" s="45">
        <v>0</v>
      </c>
      <c r="F199" s="45">
        <f t="shared" si="3"/>
        <v>1871.3082999999999</v>
      </c>
    </row>
    <row r="200" spans="1:6">
      <c r="A200" s="45" t="s">
        <v>427</v>
      </c>
      <c r="B200" s="45">
        <v>4158.4206999999997</v>
      </c>
      <c r="C200" s="45">
        <v>78.680700000000002</v>
      </c>
      <c r="D200" s="45">
        <v>350.95</v>
      </c>
      <c r="E200" s="45">
        <v>5.8</v>
      </c>
      <c r="F200" s="45">
        <f t="shared" si="3"/>
        <v>345.15</v>
      </c>
    </row>
    <row r="201" spans="1:6">
      <c r="A201" s="45" t="s">
        <v>428</v>
      </c>
      <c r="B201" s="45">
        <v>85.159599999999998</v>
      </c>
      <c r="C201" s="45">
        <v>0</v>
      </c>
      <c r="D201" s="45">
        <v>84.8245</v>
      </c>
      <c r="E201" s="45">
        <v>0</v>
      </c>
      <c r="F201" s="45">
        <f t="shared" si="3"/>
        <v>84.8245</v>
      </c>
    </row>
    <row r="202" spans="1:6">
      <c r="A202" s="45" t="s">
        <v>429</v>
      </c>
      <c r="B202" s="45">
        <v>400</v>
      </c>
      <c r="C202" s="45">
        <v>400</v>
      </c>
      <c r="D202" s="45">
        <v>400</v>
      </c>
      <c r="E202" s="45">
        <v>400</v>
      </c>
      <c r="F202" s="45">
        <f t="shared" si="3"/>
        <v>0</v>
      </c>
    </row>
    <row r="203" spans="1:6">
      <c r="A203" s="45" t="s">
        <v>430</v>
      </c>
      <c r="B203" s="45">
        <v>1286.3956000000001</v>
      </c>
      <c r="C203" s="45">
        <v>0</v>
      </c>
      <c r="D203" s="45">
        <v>1286.3956000000001</v>
      </c>
      <c r="E203" s="45">
        <v>0</v>
      </c>
      <c r="F203" s="45">
        <f t="shared" si="3"/>
        <v>1286.3956000000001</v>
      </c>
    </row>
    <row r="204" spans="1:6">
      <c r="A204" s="45" t="s">
        <v>431</v>
      </c>
      <c r="B204" s="45">
        <v>27.150500000000001</v>
      </c>
      <c r="C204" s="45">
        <v>27.150500000000001</v>
      </c>
      <c r="D204" s="45">
        <v>27.150500000000001</v>
      </c>
      <c r="E204" s="45">
        <v>27.150500000000001</v>
      </c>
      <c r="F204" s="45">
        <f t="shared" si="3"/>
        <v>0</v>
      </c>
    </row>
    <row r="205" spans="1:6">
      <c r="A205" s="45" t="s">
        <v>432</v>
      </c>
      <c r="B205" s="45">
        <v>18379.849999999999</v>
      </c>
      <c r="C205" s="45">
        <v>18237.849999999999</v>
      </c>
      <c r="D205" s="45">
        <v>487.47910000000002</v>
      </c>
      <c r="E205" s="45">
        <v>481.07170000000002</v>
      </c>
      <c r="F205" s="45">
        <f t="shared" si="3"/>
        <v>6.4073999999999955</v>
      </c>
    </row>
    <row r="206" spans="1:6">
      <c r="A206" s="45" t="s">
        <v>433</v>
      </c>
      <c r="B206" s="45">
        <v>569.75419999999997</v>
      </c>
      <c r="C206" s="45">
        <v>569.75419999999997</v>
      </c>
      <c r="D206" s="45">
        <v>0</v>
      </c>
      <c r="E206" s="45">
        <v>0</v>
      </c>
      <c r="F206" s="45">
        <f t="shared" si="3"/>
        <v>0</v>
      </c>
    </row>
    <row r="207" spans="1:6">
      <c r="A207" s="45" t="s">
        <v>434</v>
      </c>
      <c r="B207" s="45">
        <v>1106.3225</v>
      </c>
      <c r="C207" s="45">
        <v>555.99239999999998</v>
      </c>
      <c r="D207" s="45">
        <v>1106.3225</v>
      </c>
      <c r="E207" s="45">
        <v>555.99239999999998</v>
      </c>
      <c r="F207" s="45">
        <f t="shared" si="3"/>
        <v>550.33010000000002</v>
      </c>
    </row>
    <row r="208" spans="1:6">
      <c r="A208" s="45" t="s">
        <v>435</v>
      </c>
      <c r="B208" s="45">
        <v>2463.5794999999998</v>
      </c>
      <c r="C208" s="45">
        <v>461.8424</v>
      </c>
      <c r="D208" s="45">
        <v>2461.9018000000001</v>
      </c>
      <c r="E208" s="45">
        <v>461.8297</v>
      </c>
      <c r="F208" s="45">
        <f t="shared" si="3"/>
        <v>2000.0721000000001</v>
      </c>
    </row>
    <row r="209" spans="1:6">
      <c r="A209" s="45" t="s">
        <v>436</v>
      </c>
      <c r="B209" s="45">
        <v>748.87249999999995</v>
      </c>
      <c r="C209" s="45">
        <v>0</v>
      </c>
      <c r="D209" s="45">
        <v>0</v>
      </c>
      <c r="E209" s="45">
        <v>0</v>
      </c>
      <c r="F209" s="45">
        <f t="shared" si="3"/>
        <v>0</v>
      </c>
    </row>
    <row r="210" spans="1:6">
      <c r="A210" s="45" t="s">
        <v>437</v>
      </c>
      <c r="B210" s="45">
        <v>54.418900000000001</v>
      </c>
      <c r="C210" s="45">
        <v>28.1205</v>
      </c>
      <c r="D210" s="45">
        <v>26.298400000000001</v>
      </c>
      <c r="E210" s="45">
        <v>0</v>
      </c>
      <c r="F210" s="45">
        <f t="shared" si="3"/>
        <v>26.298400000000001</v>
      </c>
    </row>
    <row r="211" spans="1:6">
      <c r="A211" s="45" t="s">
        <v>438</v>
      </c>
      <c r="B211" s="45">
        <v>223</v>
      </c>
      <c r="C211" s="45">
        <v>223</v>
      </c>
      <c r="D211" s="45">
        <v>119.23520000000001</v>
      </c>
      <c r="E211" s="45">
        <v>119.23520000000001</v>
      </c>
      <c r="F211" s="45">
        <f t="shared" si="3"/>
        <v>0</v>
      </c>
    </row>
    <row r="212" spans="1:6">
      <c r="A212" s="45" t="s">
        <v>439</v>
      </c>
      <c r="B212" s="45">
        <v>780</v>
      </c>
      <c r="C212" s="45">
        <v>780</v>
      </c>
      <c r="D212" s="45">
        <v>780</v>
      </c>
      <c r="E212" s="45">
        <v>780</v>
      </c>
      <c r="F212" s="45">
        <f t="shared" si="3"/>
        <v>0</v>
      </c>
    </row>
    <row r="213" spans="1:6">
      <c r="A213" s="45" t="s">
        <v>440</v>
      </c>
      <c r="B213" s="45">
        <v>404.67489999999998</v>
      </c>
      <c r="C213" s="45">
        <v>404.67489999999998</v>
      </c>
      <c r="D213" s="45">
        <v>187.97</v>
      </c>
      <c r="E213" s="45">
        <v>187.97</v>
      </c>
      <c r="F213" s="45">
        <f t="shared" si="3"/>
        <v>0</v>
      </c>
    </row>
    <row r="214" spans="1:6">
      <c r="A214" s="45" t="s">
        <v>441</v>
      </c>
      <c r="B214" s="45">
        <v>2099.3200999999999</v>
      </c>
      <c r="C214" s="45">
        <v>0</v>
      </c>
      <c r="D214" s="45">
        <v>2042.4036000000001</v>
      </c>
      <c r="E214" s="45">
        <v>0</v>
      </c>
      <c r="F214" s="45">
        <f t="shared" si="3"/>
        <v>2042.4036000000001</v>
      </c>
    </row>
    <row r="215" spans="1:6">
      <c r="A215" s="45" t="s">
        <v>442</v>
      </c>
      <c r="B215" s="45">
        <v>2150.4398999999999</v>
      </c>
      <c r="C215" s="45">
        <v>2150.4398999999999</v>
      </c>
      <c r="D215" s="45">
        <v>1963.0033000000001</v>
      </c>
      <c r="E215" s="45">
        <v>1963.0033000000001</v>
      </c>
      <c r="F215" s="45">
        <f t="shared" si="3"/>
        <v>0</v>
      </c>
    </row>
    <row r="216" spans="1:6">
      <c r="A216" s="45" t="s">
        <v>443</v>
      </c>
      <c r="B216" s="45">
        <v>195.0625</v>
      </c>
      <c r="C216" s="45">
        <v>0</v>
      </c>
      <c r="D216" s="45">
        <v>104.7084</v>
      </c>
      <c r="E216" s="45">
        <v>0</v>
      </c>
      <c r="F216" s="45">
        <f t="shared" si="3"/>
        <v>104.7084</v>
      </c>
    </row>
    <row r="217" spans="1:6">
      <c r="A217" s="45" t="s">
        <v>444</v>
      </c>
      <c r="B217" s="45">
        <v>1278.7199000000001</v>
      </c>
      <c r="C217" s="45">
        <v>796.09490000000005</v>
      </c>
      <c r="D217" s="45">
        <v>1278.0286000000001</v>
      </c>
      <c r="E217" s="45">
        <v>795.40359999999998</v>
      </c>
      <c r="F217" s="45">
        <f t="shared" si="3"/>
        <v>482.62500000000011</v>
      </c>
    </row>
    <row r="218" spans="1:6">
      <c r="A218" s="45" t="s">
        <v>445</v>
      </c>
      <c r="B218" s="45">
        <v>90.956500000000005</v>
      </c>
      <c r="C218" s="45">
        <v>90.956500000000005</v>
      </c>
      <c r="D218" s="45">
        <v>11.7</v>
      </c>
      <c r="E218" s="45">
        <v>11.7</v>
      </c>
      <c r="F218" s="45">
        <f t="shared" si="3"/>
        <v>0</v>
      </c>
    </row>
    <row r="219" spans="1:6">
      <c r="A219" s="45" t="s">
        <v>446</v>
      </c>
      <c r="B219" s="45">
        <v>9.93</v>
      </c>
      <c r="C219" s="45">
        <v>9.93</v>
      </c>
      <c r="D219" s="45">
        <v>0</v>
      </c>
      <c r="E219" s="45">
        <v>0</v>
      </c>
      <c r="F219" s="45">
        <f t="shared" si="3"/>
        <v>0</v>
      </c>
    </row>
    <row r="220" spans="1:6">
      <c r="A220" s="45" t="s">
        <v>447</v>
      </c>
      <c r="B220" s="45">
        <v>2089.239</v>
      </c>
      <c r="C220" s="45">
        <v>0</v>
      </c>
      <c r="D220" s="45">
        <v>446.7</v>
      </c>
      <c r="E220" s="45">
        <v>0</v>
      </c>
      <c r="F220" s="45">
        <f t="shared" si="3"/>
        <v>446.7</v>
      </c>
    </row>
    <row r="221" spans="1:6">
      <c r="A221" s="45" t="s">
        <v>448</v>
      </c>
      <c r="B221" s="45">
        <v>1800</v>
      </c>
      <c r="C221" s="45">
        <v>0</v>
      </c>
      <c r="D221" s="45">
        <v>1600</v>
      </c>
      <c r="E221" s="45">
        <v>0</v>
      </c>
      <c r="F221" s="45">
        <f t="shared" si="3"/>
        <v>1600</v>
      </c>
    </row>
    <row r="222" spans="1:6">
      <c r="A222" s="45" t="s">
        <v>449</v>
      </c>
      <c r="B222" s="45">
        <v>298.95</v>
      </c>
      <c r="C222" s="45">
        <v>298.95</v>
      </c>
      <c r="D222" s="45">
        <v>298.95</v>
      </c>
      <c r="E222" s="45">
        <v>298.95</v>
      </c>
      <c r="F222" s="45">
        <f t="shared" si="3"/>
        <v>0</v>
      </c>
    </row>
    <row r="223" spans="1:6">
      <c r="A223" s="45" t="s">
        <v>246</v>
      </c>
      <c r="B223" s="45">
        <v>8739.8783000000003</v>
      </c>
      <c r="C223" s="45">
        <v>143.38650000000001</v>
      </c>
      <c r="D223" s="45">
        <v>2866.5727000000002</v>
      </c>
      <c r="E223" s="45">
        <v>38.656599999999997</v>
      </c>
      <c r="F223" s="45">
        <f t="shared" si="3"/>
        <v>2827.9161000000004</v>
      </c>
    </row>
    <row r="224" spans="1:6">
      <c r="A224" s="45" t="s">
        <v>450</v>
      </c>
      <c r="B224" s="45">
        <v>102.09910000000001</v>
      </c>
      <c r="C224" s="45">
        <v>102.09910000000001</v>
      </c>
      <c r="D224" s="45">
        <v>0</v>
      </c>
      <c r="E224" s="45">
        <v>0</v>
      </c>
      <c r="F224" s="45">
        <f t="shared" si="3"/>
        <v>0</v>
      </c>
    </row>
    <row r="225" spans="1:6">
      <c r="A225" s="45" t="s">
        <v>451</v>
      </c>
      <c r="B225" s="45">
        <v>183.49959999999999</v>
      </c>
      <c r="C225" s="45">
        <v>183.49959999999999</v>
      </c>
      <c r="D225" s="45">
        <v>183.1163</v>
      </c>
      <c r="E225" s="45">
        <v>183.1163</v>
      </c>
      <c r="F225" s="45">
        <f t="shared" si="3"/>
        <v>0</v>
      </c>
    </row>
    <row r="226" spans="1:6">
      <c r="A226" s="45" t="s">
        <v>452</v>
      </c>
      <c r="B226" s="45">
        <v>112.6121</v>
      </c>
      <c r="C226" s="45">
        <v>112.6121</v>
      </c>
      <c r="D226" s="45">
        <v>0</v>
      </c>
      <c r="E226" s="45">
        <v>0</v>
      </c>
      <c r="F226" s="45">
        <f t="shared" si="3"/>
        <v>0</v>
      </c>
    </row>
    <row r="227" spans="1:6">
      <c r="A227" s="45" t="s">
        <v>453</v>
      </c>
      <c r="B227" s="45">
        <v>664.91369999999995</v>
      </c>
      <c r="C227" s="45">
        <v>664.91369999999995</v>
      </c>
      <c r="D227" s="45">
        <v>498.68520000000001</v>
      </c>
      <c r="E227" s="45">
        <v>498.68520000000001</v>
      </c>
      <c r="F227" s="45">
        <f t="shared" si="3"/>
        <v>0</v>
      </c>
    </row>
    <row r="228" spans="1:6">
      <c r="A228" s="45" t="s">
        <v>454</v>
      </c>
      <c r="B228" s="45">
        <v>1529.6476</v>
      </c>
      <c r="C228" s="45">
        <v>0</v>
      </c>
      <c r="D228" s="45">
        <v>968.76700000000005</v>
      </c>
      <c r="E228" s="45">
        <v>0</v>
      </c>
      <c r="F228" s="45">
        <f t="shared" si="3"/>
        <v>968.76700000000005</v>
      </c>
    </row>
    <row r="229" spans="1:6">
      <c r="A229" s="45" t="s">
        <v>455</v>
      </c>
      <c r="B229" s="45">
        <v>699.38400000000001</v>
      </c>
      <c r="C229" s="45">
        <v>699.38400000000001</v>
      </c>
      <c r="D229" s="45">
        <v>699.38379999999995</v>
      </c>
      <c r="E229" s="45">
        <v>699.38379999999995</v>
      </c>
      <c r="F229" s="45">
        <f t="shared" si="3"/>
        <v>0</v>
      </c>
    </row>
    <row r="230" spans="1:6">
      <c r="A230" s="45" t="s">
        <v>184</v>
      </c>
      <c r="B230" s="45">
        <v>2227.665</v>
      </c>
      <c r="C230" s="45">
        <v>2227.665</v>
      </c>
      <c r="D230" s="45">
        <v>468.56169999999997</v>
      </c>
      <c r="E230" s="45">
        <v>468.56169999999997</v>
      </c>
      <c r="F230" s="45">
        <f t="shared" si="3"/>
        <v>0</v>
      </c>
    </row>
    <row r="231" spans="1:6">
      <c r="A231" s="45" t="s">
        <v>456</v>
      </c>
      <c r="B231" s="45">
        <v>5.6604000000000001</v>
      </c>
      <c r="C231" s="45">
        <v>5.6604000000000001</v>
      </c>
      <c r="D231" s="45">
        <v>3.03</v>
      </c>
      <c r="E231" s="45">
        <v>3.03</v>
      </c>
      <c r="F231" s="45">
        <f t="shared" si="3"/>
        <v>0</v>
      </c>
    </row>
    <row r="232" spans="1:6">
      <c r="A232" s="45" t="s">
        <v>180</v>
      </c>
      <c r="B232" s="45">
        <v>1211.1365000000001</v>
      </c>
      <c r="C232" s="45">
        <v>1211.1365000000001</v>
      </c>
      <c r="D232" s="45">
        <v>1016.5066</v>
      </c>
      <c r="E232" s="45">
        <v>1016.5066</v>
      </c>
      <c r="F232" s="45">
        <f t="shared" si="3"/>
        <v>0</v>
      </c>
    </row>
    <row r="233" spans="1:6">
      <c r="A233" s="45" t="s">
        <v>457</v>
      </c>
      <c r="B233" s="45">
        <v>266</v>
      </c>
      <c r="C233" s="45">
        <v>266</v>
      </c>
      <c r="D233" s="45">
        <v>266</v>
      </c>
      <c r="E233" s="45">
        <v>266</v>
      </c>
      <c r="F233" s="45">
        <f t="shared" si="3"/>
        <v>0</v>
      </c>
    </row>
    <row r="234" spans="1:6">
      <c r="A234" s="45" t="s">
        <v>458</v>
      </c>
      <c r="B234" s="45">
        <v>223.8912</v>
      </c>
      <c r="C234" s="45">
        <v>96</v>
      </c>
      <c r="D234" s="45">
        <v>181.24</v>
      </c>
      <c r="E234" s="45">
        <v>96</v>
      </c>
      <c r="F234" s="45">
        <f t="shared" si="3"/>
        <v>85.240000000000009</v>
      </c>
    </row>
    <row r="235" spans="1:6">
      <c r="A235" s="45" t="s">
        <v>459</v>
      </c>
      <c r="B235" s="45">
        <v>23.17</v>
      </c>
      <c r="C235" s="45">
        <v>23.17</v>
      </c>
      <c r="D235" s="45">
        <v>23.17</v>
      </c>
      <c r="E235" s="45">
        <v>23.17</v>
      </c>
      <c r="F235" s="45">
        <f t="shared" si="3"/>
        <v>0</v>
      </c>
    </row>
    <row r="236" spans="1:6">
      <c r="A236" s="45" t="s">
        <v>460</v>
      </c>
      <c r="B236" s="45">
        <v>5976.9629000000004</v>
      </c>
      <c r="C236" s="45">
        <v>0</v>
      </c>
      <c r="D236" s="45">
        <v>5950.6994000000004</v>
      </c>
      <c r="E236" s="45">
        <v>0</v>
      </c>
      <c r="F236" s="45">
        <f t="shared" si="3"/>
        <v>5950.6994000000004</v>
      </c>
    </row>
    <row r="237" spans="1:6">
      <c r="A237" s="45" t="s">
        <v>461</v>
      </c>
      <c r="B237" s="45">
        <v>154</v>
      </c>
      <c r="C237" s="45">
        <v>154</v>
      </c>
      <c r="D237" s="45">
        <v>154</v>
      </c>
      <c r="E237" s="45">
        <v>154</v>
      </c>
      <c r="F237" s="45">
        <f t="shared" si="3"/>
        <v>0</v>
      </c>
    </row>
    <row r="238" spans="1:6">
      <c r="A238" s="45" t="s">
        <v>121</v>
      </c>
      <c r="B238" s="45">
        <v>600</v>
      </c>
      <c r="C238" s="45">
        <v>600</v>
      </c>
      <c r="D238" s="45">
        <v>162.92529999999999</v>
      </c>
      <c r="E238" s="45">
        <v>162.92529999999999</v>
      </c>
      <c r="F238" s="45">
        <f t="shared" si="3"/>
        <v>0</v>
      </c>
    </row>
    <row r="239" spans="1:6">
      <c r="A239" s="45" t="s">
        <v>462</v>
      </c>
      <c r="B239" s="45">
        <v>278.94</v>
      </c>
      <c r="C239" s="45">
        <v>0</v>
      </c>
      <c r="D239" s="45">
        <v>0</v>
      </c>
      <c r="E239" s="45">
        <v>0</v>
      </c>
      <c r="F239" s="45">
        <f t="shared" si="3"/>
        <v>0</v>
      </c>
    </row>
    <row r="240" spans="1:6">
      <c r="A240" s="45" t="s">
        <v>463</v>
      </c>
      <c r="B240" s="45">
        <v>0</v>
      </c>
      <c r="C240" s="45">
        <v>0</v>
      </c>
      <c r="D240" s="45">
        <v>188.82</v>
      </c>
      <c r="E240" s="45">
        <v>188.82</v>
      </c>
      <c r="F240" s="45">
        <f t="shared" si="3"/>
        <v>0</v>
      </c>
    </row>
    <row r="241" spans="1:6">
      <c r="A241" s="45" t="s">
        <v>189</v>
      </c>
      <c r="B241" s="45">
        <v>416</v>
      </c>
      <c r="C241" s="45">
        <v>416</v>
      </c>
      <c r="D241" s="45">
        <v>272.8</v>
      </c>
      <c r="E241" s="45">
        <v>272.8</v>
      </c>
      <c r="F241" s="45">
        <f t="shared" si="3"/>
        <v>0</v>
      </c>
    </row>
    <row r="242" spans="1:6">
      <c r="A242" s="45" t="s">
        <v>464</v>
      </c>
      <c r="B242" s="45">
        <v>1533.1801</v>
      </c>
      <c r="C242" s="45">
        <v>229.55160000000001</v>
      </c>
      <c r="D242" s="45">
        <v>1533.1801</v>
      </c>
      <c r="E242" s="45">
        <v>229.55160000000001</v>
      </c>
      <c r="F242" s="45">
        <f t="shared" si="3"/>
        <v>1303.6285</v>
      </c>
    </row>
    <row r="243" spans="1:6">
      <c r="A243" s="45" t="s">
        <v>465</v>
      </c>
      <c r="B243" s="45">
        <v>307.19619999999998</v>
      </c>
      <c r="C243" s="45">
        <v>304.45490000000001</v>
      </c>
      <c r="D243" s="45">
        <v>64.644999999999996</v>
      </c>
      <c r="E243" s="45">
        <v>64.644999999999996</v>
      </c>
      <c r="F243" s="45">
        <f t="shared" si="3"/>
        <v>0</v>
      </c>
    </row>
    <row r="244" spans="1:6">
      <c r="A244" s="102" t="s">
        <v>466</v>
      </c>
      <c r="B244" s="45">
        <v>931.45240000000001</v>
      </c>
      <c r="C244" s="45">
        <v>0</v>
      </c>
      <c r="D244" s="45">
        <v>386.71010000000001</v>
      </c>
      <c r="E244" s="45">
        <v>0</v>
      </c>
      <c r="F244" s="45">
        <f t="shared" si="3"/>
        <v>386.71010000000001</v>
      </c>
    </row>
    <row r="245" spans="1:6">
      <c r="A245" s="45" t="s">
        <v>467</v>
      </c>
      <c r="B245" s="45">
        <v>2743.1954999999998</v>
      </c>
      <c r="C245" s="45">
        <v>0</v>
      </c>
      <c r="D245" s="45">
        <v>1680</v>
      </c>
      <c r="E245" s="45">
        <v>0</v>
      </c>
      <c r="F245" s="45">
        <f t="shared" si="3"/>
        <v>1680</v>
      </c>
    </row>
    <row r="246" spans="1:6">
      <c r="A246" s="45" t="s">
        <v>468</v>
      </c>
      <c r="B246" s="45">
        <v>445.42970000000003</v>
      </c>
      <c r="C246" s="45">
        <v>0</v>
      </c>
      <c r="D246" s="45">
        <v>445.42970000000003</v>
      </c>
      <c r="E246" s="45">
        <v>0</v>
      </c>
      <c r="F246" s="45">
        <f t="shared" si="3"/>
        <v>445.42970000000003</v>
      </c>
    </row>
    <row r="247" spans="1:6">
      <c r="A247" s="45" t="s">
        <v>469</v>
      </c>
      <c r="B247" s="45">
        <v>496.80919999999998</v>
      </c>
      <c r="C247" s="45">
        <v>209.6951</v>
      </c>
      <c r="D247" s="45">
        <v>286.66899999999998</v>
      </c>
      <c r="E247" s="45">
        <v>0</v>
      </c>
      <c r="F247" s="45">
        <f t="shared" si="3"/>
        <v>286.66899999999998</v>
      </c>
    </row>
    <row r="248" spans="1:6">
      <c r="A248" s="45" t="s">
        <v>470</v>
      </c>
      <c r="B248" s="45">
        <v>119.6619</v>
      </c>
      <c r="C248" s="45">
        <v>0</v>
      </c>
      <c r="D248" s="45">
        <v>110.62350000000001</v>
      </c>
      <c r="E248" s="45">
        <v>0</v>
      </c>
      <c r="F248" s="45">
        <f t="shared" si="3"/>
        <v>110.62350000000001</v>
      </c>
    </row>
    <row r="249" spans="1:6">
      <c r="A249" s="45" t="s">
        <v>471</v>
      </c>
      <c r="B249" s="45">
        <v>167.3674</v>
      </c>
      <c r="C249" s="45">
        <v>0</v>
      </c>
      <c r="D249" s="45">
        <v>167.3674</v>
      </c>
      <c r="E249" s="45">
        <v>0</v>
      </c>
      <c r="F249" s="45">
        <f t="shared" si="3"/>
        <v>167.3674</v>
      </c>
    </row>
    <row r="250" spans="1:6">
      <c r="A250" s="45" t="s">
        <v>472</v>
      </c>
      <c r="B250" s="45">
        <v>69.750500000000002</v>
      </c>
      <c r="C250" s="45">
        <v>0</v>
      </c>
      <c r="D250" s="45">
        <v>69.750500000000002</v>
      </c>
      <c r="E250" s="45">
        <v>0</v>
      </c>
      <c r="F250" s="45">
        <f t="shared" si="3"/>
        <v>69.750500000000002</v>
      </c>
    </row>
    <row r="251" spans="1:6">
      <c r="A251" s="45" t="s">
        <v>473</v>
      </c>
      <c r="B251" s="45">
        <v>447.59399999999999</v>
      </c>
      <c r="C251" s="45">
        <v>0</v>
      </c>
      <c r="D251" s="45">
        <v>100</v>
      </c>
      <c r="E251" s="45">
        <v>0</v>
      </c>
      <c r="F251" s="45">
        <f t="shared" si="3"/>
        <v>100</v>
      </c>
    </row>
    <row r="252" spans="1:6">
      <c r="A252" s="45" t="s">
        <v>474</v>
      </c>
      <c r="B252" s="45">
        <v>205.36439999999999</v>
      </c>
      <c r="C252" s="45">
        <v>0</v>
      </c>
      <c r="D252" s="45">
        <v>5.6800000000000003E-2</v>
      </c>
      <c r="E252" s="45">
        <v>0</v>
      </c>
      <c r="F252" s="45">
        <f t="shared" si="3"/>
        <v>5.6800000000000003E-2</v>
      </c>
    </row>
    <row r="253" spans="1:6">
      <c r="A253" s="45" t="s">
        <v>475</v>
      </c>
      <c r="B253" s="45">
        <v>1.2864</v>
      </c>
      <c r="C253" s="45">
        <v>1.2864</v>
      </c>
      <c r="D253" s="45">
        <v>0</v>
      </c>
      <c r="E253" s="45">
        <v>0</v>
      </c>
      <c r="F253" s="45">
        <f t="shared" si="3"/>
        <v>0</v>
      </c>
    </row>
    <row r="254" spans="1:6">
      <c r="A254" s="45" t="s">
        <v>476</v>
      </c>
      <c r="B254" s="45">
        <v>15420.742</v>
      </c>
      <c r="C254" s="45">
        <v>0</v>
      </c>
      <c r="D254" s="45">
        <v>7770.3247000000001</v>
      </c>
      <c r="E254" s="45">
        <v>0</v>
      </c>
      <c r="F254" s="45">
        <f t="shared" si="3"/>
        <v>7770.3247000000001</v>
      </c>
    </row>
    <row r="255" spans="1:6">
      <c r="A255" s="45" t="s">
        <v>477</v>
      </c>
      <c r="B255" s="45">
        <v>2197.1334999999999</v>
      </c>
      <c r="C255" s="45">
        <v>0</v>
      </c>
      <c r="D255" s="45">
        <v>2197.1334999999999</v>
      </c>
      <c r="E255" s="45">
        <v>0</v>
      </c>
      <c r="F255" s="45">
        <f t="shared" si="3"/>
        <v>2197.1334999999999</v>
      </c>
    </row>
    <row r="256" spans="1:6">
      <c r="A256" s="45" t="s">
        <v>478</v>
      </c>
      <c r="B256" s="45">
        <v>4406.7397000000001</v>
      </c>
      <c r="C256" s="45">
        <v>0</v>
      </c>
      <c r="D256" s="45">
        <v>2473.8611000000001</v>
      </c>
      <c r="E256" s="45">
        <v>0</v>
      </c>
      <c r="F256" s="45">
        <f t="shared" si="3"/>
        <v>2473.8611000000001</v>
      </c>
    </row>
    <row r="257" spans="1:6">
      <c r="A257" s="45" t="s">
        <v>201</v>
      </c>
      <c r="B257" s="45">
        <v>1420.5531000000001</v>
      </c>
      <c r="C257" s="45">
        <v>1420.5531000000001</v>
      </c>
      <c r="D257" s="45">
        <v>1419.1968999999999</v>
      </c>
      <c r="E257" s="45">
        <v>1419.1968999999999</v>
      </c>
      <c r="F257" s="45">
        <f t="shared" si="3"/>
        <v>0</v>
      </c>
    </row>
    <row r="258" spans="1:6">
      <c r="A258" s="45" t="s">
        <v>479</v>
      </c>
      <c r="B258" s="45">
        <v>0.55840000000000001</v>
      </c>
      <c r="C258" s="45">
        <v>0</v>
      </c>
      <c r="D258" s="45">
        <v>0</v>
      </c>
      <c r="E258" s="45">
        <v>0</v>
      </c>
      <c r="F258" s="45">
        <f t="shared" ref="F258:F321" si="4">D258-E258</f>
        <v>0</v>
      </c>
    </row>
    <row r="259" spans="1:6">
      <c r="A259" s="45" t="s">
        <v>245</v>
      </c>
      <c r="B259" s="45">
        <v>971.97580000000005</v>
      </c>
      <c r="C259" s="45">
        <v>0</v>
      </c>
      <c r="D259" s="45">
        <v>771.68520000000001</v>
      </c>
      <c r="E259" s="45">
        <v>0</v>
      </c>
      <c r="F259" s="45">
        <f t="shared" si="4"/>
        <v>771.68520000000001</v>
      </c>
    </row>
    <row r="260" spans="1:6">
      <c r="A260" s="45" t="s">
        <v>480</v>
      </c>
      <c r="B260" s="45">
        <v>372.995</v>
      </c>
      <c r="C260" s="45">
        <v>372.995</v>
      </c>
      <c r="D260" s="45">
        <v>150</v>
      </c>
      <c r="E260" s="45">
        <v>150</v>
      </c>
      <c r="F260" s="45">
        <f t="shared" si="4"/>
        <v>0</v>
      </c>
    </row>
    <row r="261" spans="1:6">
      <c r="A261" s="45" t="s">
        <v>481</v>
      </c>
      <c r="B261" s="45">
        <v>45.189399999999999</v>
      </c>
      <c r="C261" s="45">
        <v>0</v>
      </c>
      <c r="D261" s="45">
        <v>0</v>
      </c>
      <c r="E261" s="45">
        <v>0</v>
      </c>
      <c r="F261" s="45">
        <f t="shared" si="4"/>
        <v>0</v>
      </c>
    </row>
    <row r="262" spans="1:6">
      <c r="A262" s="45" t="s">
        <v>482</v>
      </c>
      <c r="B262" s="45">
        <v>472.72820000000002</v>
      </c>
      <c r="C262" s="45">
        <v>0</v>
      </c>
      <c r="D262" s="45">
        <v>472.72820000000002</v>
      </c>
      <c r="E262" s="45">
        <v>0</v>
      </c>
      <c r="F262" s="45">
        <f t="shared" si="4"/>
        <v>472.72820000000002</v>
      </c>
    </row>
    <row r="263" spans="1:6">
      <c r="A263" s="45" t="s">
        <v>483</v>
      </c>
      <c r="B263" s="45">
        <v>2769.2491</v>
      </c>
      <c r="C263" s="45">
        <v>0</v>
      </c>
      <c r="D263" s="45">
        <v>2706.8287999999998</v>
      </c>
      <c r="E263" s="45">
        <v>0</v>
      </c>
      <c r="F263" s="45">
        <f t="shared" si="4"/>
        <v>2706.8287999999998</v>
      </c>
    </row>
    <row r="264" spans="1:6">
      <c r="A264" s="45" t="s">
        <v>484</v>
      </c>
      <c r="B264" s="45">
        <v>337.74599999999998</v>
      </c>
      <c r="C264" s="45">
        <v>337.74599999999998</v>
      </c>
      <c r="D264" s="45">
        <v>90.683400000000006</v>
      </c>
      <c r="E264" s="45">
        <v>90.615099999999998</v>
      </c>
      <c r="F264" s="45">
        <f t="shared" si="4"/>
        <v>6.8300000000007799E-2</v>
      </c>
    </row>
    <row r="265" spans="1:6">
      <c r="A265" s="45" t="s">
        <v>485</v>
      </c>
      <c r="B265" s="45">
        <v>285.05799999999999</v>
      </c>
      <c r="C265" s="45">
        <v>0</v>
      </c>
      <c r="D265" s="45">
        <v>0</v>
      </c>
      <c r="E265" s="45">
        <v>0</v>
      </c>
      <c r="F265" s="45">
        <f t="shared" si="4"/>
        <v>0</v>
      </c>
    </row>
    <row r="266" spans="1:6">
      <c r="A266" s="45" t="s">
        <v>486</v>
      </c>
      <c r="B266" s="45">
        <v>77.795199999999994</v>
      </c>
      <c r="C266" s="45">
        <v>77.795199999999994</v>
      </c>
      <c r="D266" s="45">
        <v>16.587199999999999</v>
      </c>
      <c r="E266" s="45">
        <v>16.587199999999999</v>
      </c>
      <c r="F266" s="45">
        <f t="shared" si="4"/>
        <v>0</v>
      </c>
    </row>
    <row r="267" spans="1:6">
      <c r="A267" s="45" t="s">
        <v>487</v>
      </c>
      <c r="B267" s="45">
        <v>406.55020000000002</v>
      </c>
      <c r="C267" s="45">
        <v>0</v>
      </c>
      <c r="D267" s="45">
        <v>63.348199999999999</v>
      </c>
      <c r="E267" s="45">
        <v>0</v>
      </c>
      <c r="F267" s="45">
        <f t="shared" si="4"/>
        <v>63.348199999999999</v>
      </c>
    </row>
    <row r="268" spans="1:6">
      <c r="A268" s="45" t="s">
        <v>488</v>
      </c>
      <c r="B268" s="45">
        <v>1735.4757999999999</v>
      </c>
      <c r="C268" s="45">
        <v>1735.4757999999999</v>
      </c>
      <c r="D268" s="45">
        <v>1698.2257999999999</v>
      </c>
      <c r="E268" s="45">
        <v>1698.2257999999999</v>
      </c>
      <c r="F268" s="45">
        <f t="shared" si="4"/>
        <v>0</v>
      </c>
    </row>
    <row r="269" spans="1:6">
      <c r="A269" s="45" t="s">
        <v>489</v>
      </c>
      <c r="B269" s="45">
        <v>2934.3667999999998</v>
      </c>
      <c r="C269" s="45">
        <v>0</v>
      </c>
      <c r="D269" s="45">
        <v>2457.8595</v>
      </c>
      <c r="E269" s="45">
        <v>0</v>
      </c>
      <c r="F269" s="45">
        <f t="shared" si="4"/>
        <v>2457.8595</v>
      </c>
    </row>
    <row r="270" spans="1:6">
      <c r="A270" s="45" t="s">
        <v>490</v>
      </c>
      <c r="B270" s="45">
        <v>579.70460000000003</v>
      </c>
      <c r="C270" s="45">
        <v>0</v>
      </c>
      <c r="D270" s="45">
        <v>579.70460000000003</v>
      </c>
      <c r="E270" s="45">
        <v>0</v>
      </c>
      <c r="F270" s="45">
        <f t="shared" si="4"/>
        <v>579.70460000000003</v>
      </c>
    </row>
    <row r="271" spans="1:6">
      <c r="A271" s="45" t="s">
        <v>491</v>
      </c>
      <c r="B271" s="45">
        <v>4823.3464999999997</v>
      </c>
      <c r="C271" s="45">
        <v>4823.3464999999997</v>
      </c>
      <c r="D271" s="45">
        <v>4509.5235000000002</v>
      </c>
      <c r="E271" s="45">
        <v>4509.5235000000002</v>
      </c>
      <c r="F271" s="45">
        <f t="shared" si="4"/>
        <v>0</v>
      </c>
    </row>
    <row r="272" spans="1:6">
      <c r="A272" s="45" t="s">
        <v>492</v>
      </c>
      <c r="B272" s="45">
        <v>33.404899999999998</v>
      </c>
      <c r="C272" s="45">
        <v>0</v>
      </c>
      <c r="D272" s="45">
        <v>0.1206</v>
      </c>
      <c r="E272" s="45">
        <v>0</v>
      </c>
      <c r="F272" s="45">
        <f t="shared" si="4"/>
        <v>0.1206</v>
      </c>
    </row>
    <row r="273" spans="1:6">
      <c r="A273" s="45" t="s">
        <v>493</v>
      </c>
      <c r="B273" s="45">
        <v>191.50049999999999</v>
      </c>
      <c r="C273" s="45">
        <v>0</v>
      </c>
      <c r="D273" s="45">
        <v>132.73249999999999</v>
      </c>
      <c r="E273" s="45">
        <v>0</v>
      </c>
      <c r="F273" s="45">
        <f t="shared" si="4"/>
        <v>132.73249999999999</v>
      </c>
    </row>
    <row r="274" spans="1:6">
      <c r="A274" s="45" t="s">
        <v>494</v>
      </c>
      <c r="B274" s="45">
        <v>1130.0613000000001</v>
      </c>
      <c r="C274" s="45">
        <v>0</v>
      </c>
      <c r="D274" s="45">
        <v>1126.4626000000001</v>
      </c>
      <c r="E274" s="45">
        <v>0</v>
      </c>
      <c r="F274" s="45">
        <f t="shared" si="4"/>
        <v>1126.4626000000001</v>
      </c>
    </row>
    <row r="275" spans="1:6">
      <c r="A275" s="45" t="s">
        <v>495</v>
      </c>
      <c r="B275" s="45">
        <v>2105.1453999999999</v>
      </c>
      <c r="C275" s="45">
        <v>0</v>
      </c>
      <c r="D275" s="45">
        <v>1888.9164000000001</v>
      </c>
      <c r="E275" s="45">
        <v>0</v>
      </c>
      <c r="F275" s="45">
        <f t="shared" si="4"/>
        <v>1888.9164000000001</v>
      </c>
    </row>
    <row r="276" spans="1:6">
      <c r="A276" s="45" t="s">
        <v>496</v>
      </c>
      <c r="B276" s="45">
        <v>200</v>
      </c>
      <c r="C276" s="45">
        <v>200</v>
      </c>
      <c r="D276" s="45">
        <v>60</v>
      </c>
      <c r="E276" s="45">
        <v>60</v>
      </c>
      <c r="F276" s="45">
        <f t="shared" si="4"/>
        <v>0</v>
      </c>
    </row>
    <row r="277" spans="1:6">
      <c r="A277" s="45" t="s">
        <v>497</v>
      </c>
      <c r="B277" s="45">
        <v>1797.7476999999999</v>
      </c>
      <c r="C277" s="45">
        <v>661.50289999999995</v>
      </c>
      <c r="D277" s="45">
        <v>1797.7476999999999</v>
      </c>
      <c r="E277" s="45">
        <v>661.50289999999995</v>
      </c>
      <c r="F277" s="45">
        <f t="shared" si="4"/>
        <v>1136.2447999999999</v>
      </c>
    </row>
    <row r="278" spans="1:6">
      <c r="A278" s="45" t="s">
        <v>498</v>
      </c>
      <c r="B278" s="45">
        <v>157.56620000000001</v>
      </c>
      <c r="C278" s="45">
        <v>157.56620000000001</v>
      </c>
      <c r="D278" s="45">
        <v>160.49789999999999</v>
      </c>
      <c r="E278" s="45">
        <v>160.49789999999999</v>
      </c>
      <c r="F278" s="45">
        <f t="shared" si="4"/>
        <v>0</v>
      </c>
    </row>
    <row r="279" spans="1:6">
      <c r="A279" s="45" t="s">
        <v>499</v>
      </c>
      <c r="B279" s="45">
        <v>14275.835999999999</v>
      </c>
      <c r="C279" s="45">
        <v>14275.835999999999</v>
      </c>
      <c r="D279" s="45">
        <v>8996.9382000000005</v>
      </c>
      <c r="E279" s="45">
        <v>8996.9382000000005</v>
      </c>
      <c r="F279" s="45">
        <f t="shared" si="4"/>
        <v>0</v>
      </c>
    </row>
    <row r="280" spans="1:6">
      <c r="A280" s="45" t="s">
        <v>500</v>
      </c>
      <c r="B280" s="45">
        <v>22.3797</v>
      </c>
      <c r="C280" s="45">
        <v>22.3797</v>
      </c>
      <c r="D280" s="45">
        <v>10.724399999999999</v>
      </c>
      <c r="E280" s="45">
        <v>10.724399999999999</v>
      </c>
      <c r="F280" s="45">
        <f t="shared" si="4"/>
        <v>0</v>
      </c>
    </row>
    <row r="281" spans="1:6">
      <c r="A281" s="45" t="s">
        <v>501</v>
      </c>
      <c r="B281" s="45">
        <v>1305.5966000000001</v>
      </c>
      <c r="C281" s="45">
        <v>786.92359999999996</v>
      </c>
      <c r="D281" s="45">
        <v>1305.5966000000001</v>
      </c>
      <c r="E281" s="45">
        <v>786.92359999999996</v>
      </c>
      <c r="F281" s="45">
        <f t="shared" si="4"/>
        <v>518.67300000000012</v>
      </c>
    </row>
    <row r="282" spans="1:6">
      <c r="A282" s="45" t="s">
        <v>502</v>
      </c>
      <c r="B282" s="45">
        <v>4648.51</v>
      </c>
      <c r="C282" s="45">
        <v>4376.3678</v>
      </c>
      <c r="D282" s="45">
        <v>296.82</v>
      </c>
      <c r="E282" s="45">
        <v>27.86</v>
      </c>
      <c r="F282" s="45">
        <f t="shared" si="4"/>
        <v>268.95999999999998</v>
      </c>
    </row>
    <row r="283" spans="1:6">
      <c r="A283" s="45" t="s">
        <v>503</v>
      </c>
      <c r="B283" s="45">
        <v>9.15</v>
      </c>
      <c r="C283" s="45">
        <v>9.15</v>
      </c>
      <c r="D283" s="45">
        <v>9.15</v>
      </c>
      <c r="E283" s="45">
        <v>9.15</v>
      </c>
      <c r="F283" s="45">
        <f t="shared" si="4"/>
        <v>0</v>
      </c>
    </row>
    <row r="284" spans="1:6">
      <c r="A284" s="45" t="s">
        <v>504</v>
      </c>
      <c r="B284" s="45">
        <v>1810.0147999999999</v>
      </c>
      <c r="C284" s="45">
        <v>724.46410000000003</v>
      </c>
      <c r="D284" s="45">
        <v>461.29880000000003</v>
      </c>
      <c r="E284" s="45">
        <v>180</v>
      </c>
      <c r="F284" s="45">
        <f t="shared" si="4"/>
        <v>281.29880000000003</v>
      </c>
    </row>
    <row r="285" spans="1:6">
      <c r="A285" s="45" t="s">
        <v>505</v>
      </c>
      <c r="B285" s="45">
        <v>450.85</v>
      </c>
      <c r="C285" s="45">
        <v>450.85</v>
      </c>
      <c r="D285" s="45">
        <v>527.76499999999999</v>
      </c>
      <c r="E285" s="45">
        <v>527.76499999999999</v>
      </c>
      <c r="F285" s="45">
        <f t="shared" si="4"/>
        <v>0</v>
      </c>
    </row>
    <row r="286" spans="1:6">
      <c r="A286" s="45" t="s">
        <v>506</v>
      </c>
      <c r="B286" s="45">
        <v>125</v>
      </c>
      <c r="C286" s="45">
        <v>125</v>
      </c>
      <c r="D286" s="45">
        <v>0</v>
      </c>
      <c r="E286" s="45">
        <v>0</v>
      </c>
      <c r="F286" s="45">
        <f t="shared" si="4"/>
        <v>0</v>
      </c>
    </row>
    <row r="287" spans="1:6">
      <c r="A287" s="45" t="s">
        <v>507</v>
      </c>
      <c r="B287" s="45">
        <v>0</v>
      </c>
      <c r="C287" s="45">
        <v>0</v>
      </c>
      <c r="D287" s="45">
        <v>13.3</v>
      </c>
      <c r="E287" s="45">
        <v>13.3</v>
      </c>
      <c r="F287" s="45">
        <f t="shared" si="4"/>
        <v>0</v>
      </c>
    </row>
    <row r="288" spans="1:6">
      <c r="A288" s="45" t="s">
        <v>508</v>
      </c>
      <c r="B288" s="45">
        <v>85.82</v>
      </c>
      <c r="C288" s="45">
        <v>85.82</v>
      </c>
      <c r="D288" s="45">
        <v>44.25</v>
      </c>
      <c r="E288" s="45">
        <v>44.25</v>
      </c>
      <c r="F288" s="45">
        <f t="shared" si="4"/>
        <v>0</v>
      </c>
    </row>
    <row r="289" spans="1:6">
      <c r="A289" s="45" t="s">
        <v>509</v>
      </c>
      <c r="B289" s="45">
        <v>8.9550000000000001</v>
      </c>
      <c r="C289" s="45">
        <v>8.9550000000000001</v>
      </c>
      <c r="D289" s="45">
        <v>4.4800000000000004</v>
      </c>
      <c r="E289" s="45">
        <v>4.4800000000000004</v>
      </c>
      <c r="F289" s="45">
        <f t="shared" si="4"/>
        <v>0</v>
      </c>
    </row>
    <row r="290" spans="1:6">
      <c r="A290" s="45" t="s">
        <v>510</v>
      </c>
      <c r="B290" s="45">
        <v>1677.2991</v>
      </c>
      <c r="C290" s="45">
        <v>1500.5631000000001</v>
      </c>
      <c r="D290" s="45">
        <v>1677.2965999999999</v>
      </c>
      <c r="E290" s="45">
        <v>1500.5606</v>
      </c>
      <c r="F290" s="45">
        <f t="shared" si="4"/>
        <v>176.73599999999988</v>
      </c>
    </row>
    <row r="291" spans="1:6">
      <c r="A291" s="45" t="s">
        <v>511</v>
      </c>
      <c r="B291" s="45">
        <v>0</v>
      </c>
      <c r="C291" s="45">
        <v>0</v>
      </c>
      <c r="D291" s="45">
        <v>189.65090000000001</v>
      </c>
      <c r="E291" s="45">
        <v>189.65090000000001</v>
      </c>
      <c r="F291" s="45">
        <f t="shared" si="4"/>
        <v>0</v>
      </c>
    </row>
    <row r="292" spans="1:6">
      <c r="A292" s="45" t="s">
        <v>512</v>
      </c>
      <c r="B292" s="45">
        <v>312.68900000000002</v>
      </c>
      <c r="C292" s="45">
        <v>0</v>
      </c>
      <c r="D292" s="45">
        <v>173.41650000000001</v>
      </c>
      <c r="E292" s="45">
        <v>0</v>
      </c>
      <c r="F292" s="45">
        <f t="shared" si="4"/>
        <v>173.41650000000001</v>
      </c>
    </row>
    <row r="293" spans="1:6">
      <c r="A293" s="45" t="s">
        <v>513</v>
      </c>
      <c r="B293" s="45">
        <v>16873.939999999999</v>
      </c>
      <c r="C293" s="45">
        <v>16873.939999999999</v>
      </c>
      <c r="D293" s="45">
        <v>6884.5222999999996</v>
      </c>
      <c r="E293" s="45">
        <v>6884.5222999999996</v>
      </c>
      <c r="F293" s="45">
        <f t="shared" si="4"/>
        <v>0</v>
      </c>
    </row>
    <row r="294" spans="1:6">
      <c r="A294" s="45" t="s">
        <v>514</v>
      </c>
      <c r="B294" s="45">
        <v>822.25519999999995</v>
      </c>
      <c r="C294" s="45">
        <v>822.25519999999995</v>
      </c>
      <c r="D294" s="45">
        <v>822.25519999999995</v>
      </c>
      <c r="E294" s="45">
        <v>822.25519999999995</v>
      </c>
      <c r="F294" s="45">
        <f t="shared" si="4"/>
        <v>0</v>
      </c>
    </row>
    <row r="295" spans="1:6">
      <c r="A295" s="45" t="s">
        <v>515</v>
      </c>
      <c r="B295" s="45">
        <v>2446.4711000000002</v>
      </c>
      <c r="C295" s="45">
        <v>2446.4711000000002</v>
      </c>
      <c r="D295" s="45">
        <v>1531.2328</v>
      </c>
      <c r="E295" s="45">
        <v>1531.2328</v>
      </c>
      <c r="F295" s="45">
        <f t="shared" si="4"/>
        <v>0</v>
      </c>
    </row>
    <row r="296" spans="1:6">
      <c r="A296" s="45" t="s">
        <v>123</v>
      </c>
      <c r="B296" s="45">
        <v>0</v>
      </c>
      <c r="C296" s="45">
        <v>0</v>
      </c>
      <c r="D296" s="45">
        <v>230.46600000000001</v>
      </c>
      <c r="E296" s="45">
        <v>230.46600000000001</v>
      </c>
      <c r="F296" s="45">
        <f t="shared" si="4"/>
        <v>0</v>
      </c>
    </row>
    <row r="297" spans="1:6">
      <c r="A297" s="45" t="s">
        <v>516</v>
      </c>
      <c r="B297" s="45">
        <v>0</v>
      </c>
      <c r="C297" s="45">
        <v>0</v>
      </c>
      <c r="D297" s="45">
        <v>29.23</v>
      </c>
      <c r="E297" s="45">
        <v>29.23</v>
      </c>
      <c r="F297" s="45">
        <f t="shared" si="4"/>
        <v>0</v>
      </c>
    </row>
    <row r="298" spans="1:6">
      <c r="A298" s="45" t="s">
        <v>182</v>
      </c>
      <c r="B298" s="45">
        <v>1200</v>
      </c>
      <c r="C298" s="45">
        <v>1200</v>
      </c>
      <c r="D298" s="45">
        <v>2355.4681</v>
      </c>
      <c r="E298" s="45">
        <v>2355.4681</v>
      </c>
      <c r="F298" s="45">
        <f t="shared" si="4"/>
        <v>0</v>
      </c>
    </row>
    <row r="299" spans="1:6">
      <c r="A299" s="45" t="s">
        <v>49</v>
      </c>
      <c r="B299" s="45">
        <v>2800</v>
      </c>
      <c r="C299" s="45">
        <v>2800</v>
      </c>
      <c r="D299" s="45">
        <v>2107.0641999999998</v>
      </c>
      <c r="E299" s="45">
        <v>2107.0641999999998</v>
      </c>
      <c r="F299" s="45">
        <f t="shared" si="4"/>
        <v>0</v>
      </c>
    </row>
    <row r="300" spans="1:6">
      <c r="A300" s="45" t="s">
        <v>53</v>
      </c>
      <c r="B300" s="45">
        <v>2300</v>
      </c>
      <c r="C300" s="45">
        <v>2300</v>
      </c>
      <c r="D300" s="45">
        <v>1253.7727</v>
      </c>
      <c r="E300" s="45">
        <v>1253.7727</v>
      </c>
      <c r="F300" s="45">
        <f t="shared" si="4"/>
        <v>0</v>
      </c>
    </row>
    <row r="301" spans="1:6">
      <c r="A301" s="45" t="s">
        <v>517</v>
      </c>
      <c r="B301" s="45">
        <v>351.39850000000001</v>
      </c>
      <c r="C301" s="45">
        <v>351.39850000000001</v>
      </c>
      <c r="D301" s="45">
        <v>351.39850000000001</v>
      </c>
      <c r="E301" s="45">
        <v>351.39850000000001</v>
      </c>
      <c r="F301" s="45">
        <f t="shared" si="4"/>
        <v>0</v>
      </c>
    </row>
    <row r="302" spans="1:6">
      <c r="A302" s="45" t="s">
        <v>518</v>
      </c>
      <c r="B302" s="45">
        <v>817.42909999999995</v>
      </c>
      <c r="C302" s="45">
        <v>0</v>
      </c>
      <c r="D302" s="45">
        <v>0</v>
      </c>
      <c r="E302" s="45">
        <v>0</v>
      </c>
      <c r="F302" s="45">
        <f t="shared" si="4"/>
        <v>0</v>
      </c>
    </row>
    <row r="303" spans="1:6">
      <c r="A303" s="45" t="s">
        <v>199</v>
      </c>
      <c r="B303" s="45">
        <v>900</v>
      </c>
      <c r="C303" s="45">
        <v>900</v>
      </c>
      <c r="D303" s="45">
        <v>482.19450000000001</v>
      </c>
      <c r="E303" s="45">
        <v>482.19450000000001</v>
      </c>
      <c r="F303" s="45">
        <f t="shared" si="4"/>
        <v>0</v>
      </c>
    </row>
    <row r="304" spans="1:6">
      <c r="A304" s="45" t="s">
        <v>519</v>
      </c>
      <c r="B304" s="45">
        <v>174</v>
      </c>
      <c r="C304" s="45">
        <v>174</v>
      </c>
      <c r="D304" s="45">
        <v>49.62</v>
      </c>
      <c r="E304" s="45">
        <v>49.62</v>
      </c>
      <c r="F304" s="45">
        <f t="shared" si="4"/>
        <v>0</v>
      </c>
    </row>
    <row r="305" spans="1:6">
      <c r="A305" s="45" t="s">
        <v>520</v>
      </c>
      <c r="B305" s="45">
        <v>174.6893</v>
      </c>
      <c r="C305" s="45">
        <v>4.0378999999999996</v>
      </c>
      <c r="D305" s="45">
        <v>183.68049999999999</v>
      </c>
      <c r="E305" s="45">
        <v>4.0378999999999996</v>
      </c>
      <c r="F305" s="45">
        <f t="shared" si="4"/>
        <v>179.64259999999999</v>
      </c>
    </row>
    <row r="306" spans="1:6">
      <c r="A306" s="45" t="s">
        <v>161</v>
      </c>
      <c r="B306" s="45">
        <v>2534.2215999999999</v>
      </c>
      <c r="C306" s="45">
        <v>183.62960000000001</v>
      </c>
      <c r="D306" s="45">
        <v>2197.6179999999999</v>
      </c>
      <c r="E306" s="45">
        <v>183.62960000000001</v>
      </c>
      <c r="F306" s="45">
        <f t="shared" si="4"/>
        <v>2013.9884</v>
      </c>
    </row>
    <row r="307" spans="1:6">
      <c r="A307" s="45" t="s">
        <v>521</v>
      </c>
      <c r="B307" s="45">
        <v>32375</v>
      </c>
      <c r="C307" s="45">
        <v>8125</v>
      </c>
      <c r="D307" s="45">
        <v>31723</v>
      </c>
      <c r="E307" s="45">
        <v>7473</v>
      </c>
      <c r="F307" s="45">
        <f t="shared" si="4"/>
        <v>24250</v>
      </c>
    </row>
    <row r="308" spans="1:6">
      <c r="A308" s="45" t="s">
        <v>522</v>
      </c>
      <c r="B308" s="45">
        <v>6400</v>
      </c>
      <c r="C308" s="45">
        <v>6400</v>
      </c>
      <c r="D308" s="45">
        <v>5174.2808000000005</v>
      </c>
      <c r="E308" s="45">
        <v>5174.2808000000005</v>
      </c>
      <c r="F308" s="45">
        <f t="shared" si="4"/>
        <v>0</v>
      </c>
    </row>
    <row r="309" spans="1:6">
      <c r="A309" s="45" t="s">
        <v>192</v>
      </c>
      <c r="B309" s="45">
        <v>6400</v>
      </c>
      <c r="C309" s="45">
        <v>6400</v>
      </c>
      <c r="D309" s="45">
        <v>5060.2873</v>
      </c>
      <c r="E309" s="45">
        <v>5060.2873</v>
      </c>
      <c r="F309" s="45">
        <f t="shared" si="4"/>
        <v>0</v>
      </c>
    </row>
    <row r="310" spans="1:6">
      <c r="A310" s="45" t="s">
        <v>523</v>
      </c>
      <c r="B310" s="45">
        <v>1774.0990999999999</v>
      </c>
      <c r="C310" s="45">
        <v>1774.0990999999999</v>
      </c>
      <c r="D310" s="45">
        <v>1302.5473999999999</v>
      </c>
      <c r="E310" s="45">
        <v>1302.5473999999999</v>
      </c>
      <c r="F310" s="45">
        <f t="shared" si="4"/>
        <v>0</v>
      </c>
    </row>
    <row r="311" spans="1:6">
      <c r="A311" s="45" t="s">
        <v>524</v>
      </c>
      <c r="B311" s="45">
        <v>300</v>
      </c>
      <c r="C311" s="45">
        <v>300</v>
      </c>
      <c r="D311" s="45">
        <v>132.47710000000001</v>
      </c>
      <c r="E311" s="45">
        <v>132.47710000000001</v>
      </c>
      <c r="F311" s="45">
        <f t="shared" si="4"/>
        <v>0</v>
      </c>
    </row>
    <row r="312" spans="1:6">
      <c r="A312" s="45" t="s">
        <v>525</v>
      </c>
      <c r="B312" s="45">
        <v>420</v>
      </c>
      <c r="C312" s="45">
        <v>420</v>
      </c>
      <c r="D312" s="45">
        <v>99.91</v>
      </c>
      <c r="E312" s="45">
        <v>99.91</v>
      </c>
      <c r="F312" s="45">
        <f t="shared" si="4"/>
        <v>0</v>
      </c>
    </row>
    <row r="313" spans="1:6">
      <c r="A313" s="45" t="s">
        <v>526</v>
      </c>
      <c r="B313" s="45">
        <v>582</v>
      </c>
      <c r="C313" s="45">
        <v>582</v>
      </c>
      <c r="D313" s="45">
        <v>0</v>
      </c>
      <c r="E313" s="45">
        <v>0</v>
      </c>
      <c r="F313" s="45">
        <f t="shared" si="4"/>
        <v>0</v>
      </c>
    </row>
    <row r="314" spans="1:6">
      <c r="A314" s="45" t="s">
        <v>527</v>
      </c>
      <c r="B314" s="45">
        <v>278.39999999999998</v>
      </c>
      <c r="C314" s="45">
        <v>278.39999999999998</v>
      </c>
      <c r="D314" s="45">
        <v>0</v>
      </c>
      <c r="E314" s="45">
        <v>0</v>
      </c>
      <c r="F314" s="45">
        <f t="shared" si="4"/>
        <v>0</v>
      </c>
    </row>
    <row r="315" spans="1:6">
      <c r="A315" s="45" t="s">
        <v>528</v>
      </c>
      <c r="B315" s="45">
        <v>1201.4659999999999</v>
      </c>
      <c r="C315" s="45">
        <v>0</v>
      </c>
      <c r="D315" s="45">
        <v>45</v>
      </c>
      <c r="E315" s="45">
        <v>0</v>
      </c>
      <c r="F315" s="45">
        <f t="shared" si="4"/>
        <v>45</v>
      </c>
    </row>
    <row r="316" spans="1:6">
      <c r="A316" s="45" t="s">
        <v>529</v>
      </c>
      <c r="B316" s="45">
        <v>1077.4568999999999</v>
      </c>
      <c r="C316" s="45">
        <v>1077.4568999999999</v>
      </c>
      <c r="D316" s="45">
        <v>0</v>
      </c>
      <c r="E316" s="45">
        <v>0</v>
      </c>
      <c r="F316" s="45">
        <f t="shared" si="4"/>
        <v>0</v>
      </c>
    </row>
    <row r="317" spans="1:6">
      <c r="A317" s="45" t="s">
        <v>530</v>
      </c>
      <c r="B317" s="45">
        <v>121.1276</v>
      </c>
      <c r="C317" s="45">
        <v>0</v>
      </c>
      <c r="D317" s="45">
        <v>121.1276</v>
      </c>
      <c r="E317" s="45">
        <v>0</v>
      </c>
      <c r="F317" s="45">
        <f t="shared" si="4"/>
        <v>121.1276</v>
      </c>
    </row>
    <row r="318" spans="1:6">
      <c r="A318" s="45" t="s">
        <v>531</v>
      </c>
      <c r="B318" s="45">
        <v>18125.213</v>
      </c>
      <c r="C318" s="45">
        <v>0</v>
      </c>
      <c r="D318" s="45">
        <v>18065.722399999999</v>
      </c>
      <c r="E318" s="45">
        <v>0</v>
      </c>
      <c r="F318" s="45">
        <f t="shared" si="4"/>
        <v>18065.722399999999</v>
      </c>
    </row>
    <row r="319" spans="1:6">
      <c r="A319" s="45" t="s">
        <v>195</v>
      </c>
      <c r="B319" s="45">
        <v>185.32060000000001</v>
      </c>
      <c r="C319" s="45">
        <v>185.32060000000001</v>
      </c>
      <c r="D319" s="45">
        <v>185.3202</v>
      </c>
      <c r="E319" s="45">
        <v>185.3202</v>
      </c>
      <c r="F319" s="45">
        <f t="shared" si="4"/>
        <v>0</v>
      </c>
    </row>
    <row r="320" spans="1:6">
      <c r="A320" s="45" t="s">
        <v>532</v>
      </c>
      <c r="B320" s="45">
        <v>9928.6640000000007</v>
      </c>
      <c r="C320" s="45">
        <v>9928.6640000000007</v>
      </c>
      <c r="D320" s="45">
        <v>6500</v>
      </c>
      <c r="E320" s="45">
        <v>6500</v>
      </c>
      <c r="F320" s="45">
        <f t="shared" si="4"/>
        <v>0</v>
      </c>
    </row>
    <row r="321" spans="1:6">
      <c r="A321" s="45" t="s">
        <v>533</v>
      </c>
      <c r="B321" s="45">
        <v>28.89</v>
      </c>
      <c r="C321" s="45">
        <v>12.88</v>
      </c>
      <c r="D321" s="45">
        <v>11.88</v>
      </c>
      <c r="E321" s="45">
        <v>5.18</v>
      </c>
      <c r="F321" s="45">
        <f t="shared" si="4"/>
        <v>6.7000000000000011</v>
      </c>
    </row>
    <row r="322" spans="1:6">
      <c r="A322" s="45" t="s">
        <v>534</v>
      </c>
      <c r="B322" s="45">
        <v>0</v>
      </c>
      <c r="C322" s="45">
        <v>0</v>
      </c>
      <c r="D322" s="45">
        <v>354.93450000000001</v>
      </c>
      <c r="E322" s="45">
        <v>354.93450000000001</v>
      </c>
      <c r="F322" s="45">
        <f t="shared" ref="F322:F385" si="5">D322-E322</f>
        <v>0</v>
      </c>
    </row>
    <row r="323" spans="1:6">
      <c r="A323" s="45" t="s">
        <v>535</v>
      </c>
      <c r="B323" s="45">
        <v>861.73680000000002</v>
      </c>
      <c r="C323" s="45">
        <v>135.73679999999999</v>
      </c>
      <c r="D323" s="45">
        <v>0</v>
      </c>
      <c r="E323" s="45">
        <v>0</v>
      </c>
      <c r="F323" s="45">
        <f t="shared" si="5"/>
        <v>0</v>
      </c>
    </row>
    <row r="324" spans="1:6">
      <c r="A324" s="45" t="s">
        <v>536</v>
      </c>
      <c r="B324" s="45">
        <v>120</v>
      </c>
      <c r="C324" s="45">
        <v>120</v>
      </c>
      <c r="D324" s="45">
        <v>58.879600000000003</v>
      </c>
      <c r="E324" s="45">
        <v>58.879600000000003</v>
      </c>
      <c r="F324" s="45">
        <f t="shared" si="5"/>
        <v>0</v>
      </c>
    </row>
    <row r="325" spans="1:6">
      <c r="A325" s="45" t="s">
        <v>537</v>
      </c>
      <c r="B325" s="45">
        <v>39289.581299999998</v>
      </c>
      <c r="C325" s="45">
        <v>15576.4622</v>
      </c>
      <c r="D325" s="45">
        <v>39289.581299999998</v>
      </c>
      <c r="E325" s="45">
        <v>15576.4622</v>
      </c>
      <c r="F325" s="45">
        <f t="shared" si="5"/>
        <v>23713.119099999996</v>
      </c>
    </row>
    <row r="326" spans="1:6">
      <c r="A326" s="45" t="s">
        <v>196</v>
      </c>
      <c r="B326" s="45">
        <v>380</v>
      </c>
      <c r="C326" s="45">
        <v>380</v>
      </c>
      <c r="D326" s="45">
        <v>384.6</v>
      </c>
      <c r="E326" s="45">
        <v>384.6</v>
      </c>
      <c r="F326" s="45">
        <f t="shared" si="5"/>
        <v>0</v>
      </c>
    </row>
    <row r="327" spans="1:6">
      <c r="A327" s="45" t="s">
        <v>538</v>
      </c>
      <c r="B327" s="45">
        <v>310.29230000000001</v>
      </c>
      <c r="C327" s="45">
        <v>128.99359999999999</v>
      </c>
      <c r="D327" s="45">
        <v>272.6576</v>
      </c>
      <c r="E327" s="45">
        <v>138.0204</v>
      </c>
      <c r="F327" s="45">
        <f t="shared" si="5"/>
        <v>134.63720000000001</v>
      </c>
    </row>
    <row r="328" spans="1:6">
      <c r="A328" s="45" t="s">
        <v>539</v>
      </c>
      <c r="B328" s="45">
        <v>4211.0020000000004</v>
      </c>
      <c r="C328" s="45">
        <v>4211.0020000000004</v>
      </c>
      <c r="D328" s="45">
        <v>237.9</v>
      </c>
      <c r="E328" s="45">
        <v>237.9</v>
      </c>
      <c r="F328" s="45">
        <f t="shared" si="5"/>
        <v>0</v>
      </c>
    </row>
    <row r="329" spans="1:6">
      <c r="A329" s="45" t="s">
        <v>540</v>
      </c>
      <c r="B329" s="45">
        <v>1.1434</v>
      </c>
      <c r="C329" s="45">
        <v>1.1434</v>
      </c>
      <c r="D329" s="45">
        <v>231.0753</v>
      </c>
      <c r="E329" s="45">
        <v>231.0753</v>
      </c>
      <c r="F329" s="45">
        <f t="shared" si="5"/>
        <v>0</v>
      </c>
    </row>
    <row r="330" spans="1:6">
      <c r="A330" s="45" t="s">
        <v>541</v>
      </c>
      <c r="B330" s="45">
        <v>450</v>
      </c>
      <c r="C330" s="45">
        <v>450</v>
      </c>
      <c r="D330" s="45">
        <v>0</v>
      </c>
      <c r="E330" s="45">
        <v>0</v>
      </c>
      <c r="F330" s="45">
        <f t="shared" si="5"/>
        <v>0</v>
      </c>
    </row>
    <row r="331" spans="1:6">
      <c r="A331" s="45" t="s">
        <v>542</v>
      </c>
      <c r="B331" s="45">
        <v>868.53340000000003</v>
      </c>
      <c r="C331" s="45">
        <v>868.53340000000003</v>
      </c>
      <c r="D331" s="45">
        <v>675.3759</v>
      </c>
      <c r="E331" s="45">
        <v>675.3759</v>
      </c>
      <c r="F331" s="45">
        <f t="shared" si="5"/>
        <v>0</v>
      </c>
    </row>
    <row r="332" spans="1:6">
      <c r="A332" s="45" t="s">
        <v>543</v>
      </c>
      <c r="B332" s="45">
        <v>0.2127</v>
      </c>
      <c r="C332" s="45">
        <v>0.2127</v>
      </c>
      <c r="D332" s="45">
        <v>0</v>
      </c>
      <c r="E332" s="45">
        <v>0</v>
      </c>
      <c r="F332" s="45">
        <f t="shared" si="5"/>
        <v>0</v>
      </c>
    </row>
    <row r="333" spans="1:6">
      <c r="A333" s="45" t="s">
        <v>113</v>
      </c>
      <c r="B333" s="45">
        <v>2091.8636000000001</v>
      </c>
      <c r="C333" s="45">
        <v>2091.8636000000001</v>
      </c>
      <c r="D333" s="45">
        <v>1036.8499999999999</v>
      </c>
      <c r="E333" s="45">
        <v>1036.8499999999999</v>
      </c>
      <c r="F333" s="45">
        <f t="shared" si="5"/>
        <v>0</v>
      </c>
    </row>
    <row r="334" spans="1:6">
      <c r="A334" s="45" t="s">
        <v>544</v>
      </c>
      <c r="B334" s="45">
        <v>9367.0159999999996</v>
      </c>
      <c r="C334" s="45">
        <v>0</v>
      </c>
      <c r="D334" s="45">
        <v>9367.0159999999996</v>
      </c>
      <c r="E334" s="45">
        <v>0</v>
      </c>
      <c r="F334" s="45">
        <f t="shared" si="5"/>
        <v>9367.0159999999996</v>
      </c>
    </row>
    <row r="335" spans="1:6">
      <c r="A335" s="45" t="s">
        <v>545</v>
      </c>
      <c r="B335" s="45">
        <v>5250</v>
      </c>
      <c r="C335" s="45">
        <v>5250</v>
      </c>
      <c r="D335" s="45">
        <v>2702.4223999999999</v>
      </c>
      <c r="E335" s="45">
        <v>2702.4223999999999</v>
      </c>
      <c r="F335" s="45">
        <f t="shared" si="5"/>
        <v>0</v>
      </c>
    </row>
    <row r="336" spans="1:6">
      <c r="A336" s="45" t="s">
        <v>546</v>
      </c>
      <c r="B336" s="45">
        <v>62.897100000000002</v>
      </c>
      <c r="C336" s="45">
        <v>62.897100000000002</v>
      </c>
      <c r="D336" s="45">
        <v>179.4813</v>
      </c>
      <c r="E336" s="45">
        <v>179.4813</v>
      </c>
      <c r="F336" s="45">
        <f t="shared" si="5"/>
        <v>0</v>
      </c>
    </row>
    <row r="337" spans="1:6">
      <c r="A337" s="45" t="s">
        <v>547</v>
      </c>
      <c r="B337" s="45">
        <v>0</v>
      </c>
      <c r="C337" s="45">
        <v>0</v>
      </c>
      <c r="D337" s="45">
        <v>147</v>
      </c>
      <c r="E337" s="45">
        <v>147</v>
      </c>
      <c r="F337" s="45">
        <f t="shared" si="5"/>
        <v>0</v>
      </c>
    </row>
    <row r="338" spans="1:6">
      <c r="A338" s="45" t="s">
        <v>548</v>
      </c>
      <c r="B338" s="45">
        <v>300.80509999999998</v>
      </c>
      <c r="C338" s="45">
        <v>0</v>
      </c>
      <c r="D338" s="45">
        <v>294</v>
      </c>
      <c r="E338" s="45">
        <v>0</v>
      </c>
      <c r="F338" s="45">
        <f t="shared" si="5"/>
        <v>294</v>
      </c>
    </row>
    <row r="339" spans="1:6">
      <c r="A339" s="45" t="s">
        <v>549</v>
      </c>
      <c r="B339" s="45">
        <v>1266.6378999999999</v>
      </c>
      <c r="C339" s="45">
        <v>0</v>
      </c>
      <c r="D339" s="45">
        <v>675</v>
      </c>
      <c r="E339" s="45">
        <v>0</v>
      </c>
      <c r="F339" s="45">
        <f t="shared" si="5"/>
        <v>675</v>
      </c>
    </row>
    <row r="340" spans="1:6">
      <c r="A340" s="45" t="s">
        <v>550</v>
      </c>
      <c r="B340" s="45">
        <v>25.622800000000002</v>
      </c>
      <c r="C340" s="45">
        <v>25.622800000000002</v>
      </c>
      <c r="D340" s="45">
        <v>7.8083999999999998</v>
      </c>
      <c r="E340" s="45">
        <v>7.8083999999999998</v>
      </c>
      <c r="F340" s="45">
        <f t="shared" si="5"/>
        <v>0</v>
      </c>
    </row>
    <row r="341" spans="1:6">
      <c r="A341" s="45" t="s">
        <v>551</v>
      </c>
      <c r="B341" s="45">
        <v>1046.2416000000001</v>
      </c>
      <c r="C341" s="45">
        <v>0</v>
      </c>
      <c r="D341" s="45">
        <v>0</v>
      </c>
      <c r="E341" s="45">
        <v>0</v>
      </c>
      <c r="F341" s="45">
        <f t="shared" si="5"/>
        <v>0</v>
      </c>
    </row>
    <row r="342" spans="1:6">
      <c r="A342" s="45" t="s">
        <v>552</v>
      </c>
      <c r="B342" s="45">
        <v>0.10100000000000001</v>
      </c>
      <c r="C342" s="45">
        <v>0</v>
      </c>
      <c r="D342" s="45">
        <v>0.1</v>
      </c>
      <c r="E342" s="45">
        <v>0</v>
      </c>
      <c r="F342" s="45">
        <f t="shared" si="5"/>
        <v>0.1</v>
      </c>
    </row>
    <row r="343" spans="1:6">
      <c r="A343" s="45" t="s">
        <v>179</v>
      </c>
      <c r="B343" s="45">
        <v>212.06200000000001</v>
      </c>
      <c r="C343" s="45">
        <v>212.06200000000001</v>
      </c>
      <c r="D343" s="45">
        <v>147.60900000000001</v>
      </c>
      <c r="E343" s="45">
        <v>147.60900000000001</v>
      </c>
      <c r="F343" s="45">
        <f t="shared" si="5"/>
        <v>0</v>
      </c>
    </row>
    <row r="344" spans="1:6">
      <c r="A344" s="45" t="s">
        <v>553</v>
      </c>
      <c r="B344" s="45">
        <v>632</v>
      </c>
      <c r="C344" s="45">
        <v>632</v>
      </c>
      <c r="D344" s="45">
        <v>346.31939999999997</v>
      </c>
      <c r="E344" s="45">
        <v>334.9708</v>
      </c>
      <c r="F344" s="45">
        <f t="shared" si="5"/>
        <v>11.348599999999976</v>
      </c>
    </row>
    <row r="345" spans="1:6">
      <c r="A345" s="45" t="s">
        <v>554</v>
      </c>
      <c r="B345" s="45">
        <v>1584.7159999999999</v>
      </c>
      <c r="C345" s="45">
        <v>1584.7159999999999</v>
      </c>
      <c r="D345" s="45">
        <v>1177.7714000000001</v>
      </c>
      <c r="E345" s="45">
        <v>1177.7714000000001</v>
      </c>
      <c r="F345" s="45">
        <f t="shared" si="5"/>
        <v>0</v>
      </c>
    </row>
    <row r="346" spans="1:6">
      <c r="A346" s="45" t="s">
        <v>555</v>
      </c>
      <c r="B346" s="45">
        <v>495.51249999999999</v>
      </c>
      <c r="C346" s="45">
        <v>129.01</v>
      </c>
      <c r="D346" s="45">
        <v>366.14550000000003</v>
      </c>
      <c r="E346" s="45">
        <v>122.9721</v>
      </c>
      <c r="F346" s="45">
        <f t="shared" si="5"/>
        <v>243.17340000000002</v>
      </c>
    </row>
    <row r="347" spans="1:6">
      <c r="A347" s="45" t="s">
        <v>556</v>
      </c>
      <c r="B347" s="45">
        <v>397.92750000000001</v>
      </c>
      <c r="C347" s="45">
        <v>0</v>
      </c>
      <c r="D347" s="45">
        <v>180</v>
      </c>
      <c r="E347" s="45">
        <v>0</v>
      </c>
      <c r="F347" s="45">
        <f t="shared" si="5"/>
        <v>180</v>
      </c>
    </row>
    <row r="348" spans="1:6">
      <c r="A348" s="45" t="s">
        <v>557</v>
      </c>
      <c r="B348" s="45">
        <v>1629.6472000000001</v>
      </c>
      <c r="C348" s="45">
        <v>1629.6472000000001</v>
      </c>
      <c r="D348" s="45">
        <v>1422.0841</v>
      </c>
      <c r="E348" s="45">
        <v>1422.0841</v>
      </c>
      <c r="F348" s="45">
        <f t="shared" si="5"/>
        <v>0</v>
      </c>
    </row>
    <row r="349" spans="1:6">
      <c r="A349" s="45" t="s">
        <v>558</v>
      </c>
      <c r="B349" s="45">
        <v>0</v>
      </c>
      <c r="C349" s="45">
        <v>0</v>
      </c>
      <c r="D349" s="45">
        <v>32.97</v>
      </c>
      <c r="E349" s="45">
        <v>32.97</v>
      </c>
      <c r="F349" s="45">
        <f t="shared" si="5"/>
        <v>0</v>
      </c>
    </row>
    <row r="350" spans="1:6">
      <c r="A350" s="45" t="s">
        <v>559</v>
      </c>
      <c r="B350" s="45">
        <v>116.36879999999999</v>
      </c>
      <c r="C350" s="45">
        <v>116.36879999999999</v>
      </c>
      <c r="D350" s="45">
        <v>43.565600000000003</v>
      </c>
      <c r="E350" s="45">
        <v>43.565600000000003</v>
      </c>
      <c r="F350" s="45">
        <f t="shared" si="5"/>
        <v>0</v>
      </c>
    </row>
    <row r="351" spans="1:6">
      <c r="A351" s="45" t="s">
        <v>560</v>
      </c>
      <c r="B351" s="45">
        <v>600</v>
      </c>
      <c r="C351" s="45">
        <v>600</v>
      </c>
      <c r="D351" s="45">
        <v>131.9864</v>
      </c>
      <c r="E351" s="45">
        <v>131.9864</v>
      </c>
      <c r="F351" s="45">
        <f t="shared" si="5"/>
        <v>0</v>
      </c>
    </row>
    <row r="352" spans="1:6">
      <c r="A352" s="45" t="s">
        <v>561</v>
      </c>
      <c r="B352" s="45">
        <v>1836.8456000000001</v>
      </c>
      <c r="C352" s="45">
        <v>1836.8456000000001</v>
      </c>
      <c r="D352" s="45">
        <v>1748.4861000000001</v>
      </c>
      <c r="E352" s="45">
        <v>1748.4861000000001</v>
      </c>
      <c r="F352" s="45">
        <f t="shared" si="5"/>
        <v>0</v>
      </c>
    </row>
    <row r="353" spans="1:6">
      <c r="A353" s="45" t="s">
        <v>562</v>
      </c>
      <c r="B353" s="45">
        <v>2001.7675999999999</v>
      </c>
      <c r="C353" s="45">
        <v>2001.7675999999999</v>
      </c>
      <c r="D353" s="45">
        <v>2001.7675999999999</v>
      </c>
      <c r="E353" s="45">
        <v>2001.7675999999999</v>
      </c>
      <c r="F353" s="45">
        <f t="shared" si="5"/>
        <v>0</v>
      </c>
    </row>
    <row r="354" spans="1:6">
      <c r="A354" s="45" t="s">
        <v>563</v>
      </c>
      <c r="B354" s="45">
        <v>442.08</v>
      </c>
      <c r="C354" s="45">
        <v>442.08</v>
      </c>
      <c r="D354" s="45">
        <v>442.08</v>
      </c>
      <c r="E354" s="45">
        <v>442.08</v>
      </c>
      <c r="F354" s="45">
        <f t="shared" si="5"/>
        <v>0</v>
      </c>
    </row>
    <row r="355" spans="1:6">
      <c r="A355" s="45" t="s">
        <v>564</v>
      </c>
      <c r="B355" s="45">
        <v>1317.4581000000001</v>
      </c>
      <c r="C355" s="45">
        <v>82.650499999999994</v>
      </c>
      <c r="D355" s="45">
        <v>954.57010000000002</v>
      </c>
      <c r="E355" s="45">
        <v>82.650499999999994</v>
      </c>
      <c r="F355" s="45">
        <f t="shared" si="5"/>
        <v>871.91960000000006</v>
      </c>
    </row>
    <row r="356" spans="1:6">
      <c r="A356" s="45" t="s">
        <v>565</v>
      </c>
      <c r="B356" s="45">
        <v>0.995</v>
      </c>
      <c r="C356" s="45">
        <v>0</v>
      </c>
      <c r="D356" s="45">
        <v>287.52910000000003</v>
      </c>
      <c r="E356" s="45">
        <v>175.06469999999999</v>
      </c>
      <c r="F356" s="45">
        <f t="shared" si="5"/>
        <v>112.46440000000004</v>
      </c>
    </row>
    <row r="357" spans="1:6">
      <c r="A357" s="45" t="s">
        <v>566</v>
      </c>
      <c r="B357" s="45">
        <v>1281</v>
      </c>
      <c r="C357" s="45">
        <v>1281</v>
      </c>
      <c r="D357" s="45">
        <v>1176</v>
      </c>
      <c r="E357" s="45">
        <v>1176</v>
      </c>
      <c r="F357" s="45">
        <f t="shared" si="5"/>
        <v>0</v>
      </c>
    </row>
    <row r="358" spans="1:6">
      <c r="A358" s="45" t="s">
        <v>567</v>
      </c>
      <c r="B358" s="45">
        <v>2221</v>
      </c>
      <c r="C358" s="45">
        <v>2221</v>
      </c>
      <c r="D358" s="45">
        <v>2010</v>
      </c>
      <c r="E358" s="45">
        <v>2010</v>
      </c>
      <c r="F358" s="45">
        <f t="shared" si="5"/>
        <v>0</v>
      </c>
    </row>
    <row r="359" spans="1:6">
      <c r="A359" s="45" t="s">
        <v>568</v>
      </c>
      <c r="B359" s="45">
        <v>1059.578</v>
      </c>
      <c r="C359" s="45">
        <v>1059.578</v>
      </c>
      <c r="D359" s="45">
        <v>1000.2695</v>
      </c>
      <c r="E359" s="45">
        <v>1000.2695</v>
      </c>
      <c r="F359" s="45">
        <f t="shared" si="5"/>
        <v>0</v>
      </c>
    </row>
    <row r="360" spans="1:6">
      <c r="A360" s="45" t="s">
        <v>569</v>
      </c>
      <c r="B360" s="45">
        <v>32.566200000000002</v>
      </c>
      <c r="C360" s="45">
        <v>0</v>
      </c>
      <c r="D360" s="45">
        <v>32.566200000000002</v>
      </c>
      <c r="E360" s="45">
        <v>0</v>
      </c>
      <c r="F360" s="45">
        <f t="shared" si="5"/>
        <v>32.566200000000002</v>
      </c>
    </row>
    <row r="361" spans="1:6">
      <c r="A361" s="45" t="s">
        <v>570</v>
      </c>
      <c r="B361" s="45">
        <v>2016.7481</v>
      </c>
      <c r="C361" s="45">
        <v>190.63290000000001</v>
      </c>
      <c r="D361" s="45">
        <v>896.21</v>
      </c>
      <c r="E361" s="45">
        <v>151.62</v>
      </c>
      <c r="F361" s="45">
        <f t="shared" si="5"/>
        <v>744.59</v>
      </c>
    </row>
    <row r="362" spans="1:6">
      <c r="A362" s="45" t="s">
        <v>571</v>
      </c>
      <c r="B362" s="45">
        <v>162.5</v>
      </c>
      <c r="C362" s="45">
        <v>162.5</v>
      </c>
      <c r="D362" s="45">
        <v>12.5</v>
      </c>
      <c r="E362" s="45">
        <v>12.5</v>
      </c>
      <c r="F362" s="45">
        <f t="shared" si="5"/>
        <v>0</v>
      </c>
    </row>
    <row r="363" spans="1:6">
      <c r="A363" s="45" t="s">
        <v>572</v>
      </c>
      <c r="B363" s="45">
        <v>1421.2570000000001</v>
      </c>
      <c r="C363" s="45">
        <v>1421.2570000000001</v>
      </c>
      <c r="D363" s="45">
        <v>1331.3916999999999</v>
      </c>
      <c r="E363" s="45">
        <v>1331.3916999999999</v>
      </c>
      <c r="F363" s="45">
        <f t="shared" si="5"/>
        <v>0</v>
      </c>
    </row>
    <row r="364" spans="1:6">
      <c r="A364" s="45" t="s">
        <v>172</v>
      </c>
      <c r="B364" s="45">
        <v>368.7928</v>
      </c>
      <c r="C364" s="45">
        <v>368.7928</v>
      </c>
      <c r="D364" s="45">
        <v>313.97000000000003</v>
      </c>
      <c r="E364" s="45">
        <v>313.97000000000003</v>
      </c>
      <c r="F364" s="45">
        <f t="shared" si="5"/>
        <v>0</v>
      </c>
    </row>
    <row r="365" spans="1:6">
      <c r="A365" s="45" t="s">
        <v>573</v>
      </c>
      <c r="B365" s="45">
        <v>430.65519999999998</v>
      </c>
      <c r="C365" s="45">
        <v>0</v>
      </c>
      <c r="D365" s="45">
        <v>430.65519999999998</v>
      </c>
      <c r="E365" s="45">
        <v>0</v>
      </c>
      <c r="F365" s="45">
        <f t="shared" si="5"/>
        <v>430.65519999999998</v>
      </c>
    </row>
    <row r="366" spans="1:6">
      <c r="A366" s="45" t="s">
        <v>574</v>
      </c>
      <c r="B366" s="45">
        <v>306.95999999999998</v>
      </c>
      <c r="C366" s="45">
        <v>4.8498999999999999</v>
      </c>
      <c r="D366" s="45">
        <v>306.95999999999998</v>
      </c>
      <c r="E366" s="45">
        <v>4.8498999999999999</v>
      </c>
      <c r="F366" s="45">
        <f t="shared" si="5"/>
        <v>302.11009999999999</v>
      </c>
    </row>
    <row r="367" spans="1:6">
      <c r="A367" s="45" t="s">
        <v>575</v>
      </c>
      <c r="B367" s="45">
        <v>600</v>
      </c>
      <c r="C367" s="45">
        <v>600</v>
      </c>
      <c r="D367" s="45">
        <v>33.450099999999999</v>
      </c>
      <c r="E367" s="45">
        <v>33.450099999999999</v>
      </c>
      <c r="F367" s="45">
        <f t="shared" si="5"/>
        <v>0</v>
      </c>
    </row>
    <row r="368" spans="1:6">
      <c r="A368" s="45" t="s">
        <v>576</v>
      </c>
      <c r="B368" s="45">
        <v>1366.2456</v>
      </c>
      <c r="C368" s="45">
        <v>1366.2456</v>
      </c>
      <c r="D368" s="45">
        <v>1366.2456</v>
      </c>
      <c r="E368" s="45">
        <v>1366.2456</v>
      </c>
      <c r="F368" s="45">
        <f t="shared" si="5"/>
        <v>0</v>
      </c>
    </row>
    <row r="369" spans="1:6">
      <c r="A369" s="45" t="s">
        <v>171</v>
      </c>
      <c r="B369" s="45">
        <v>623</v>
      </c>
      <c r="C369" s="45">
        <v>623</v>
      </c>
      <c r="D369" s="45">
        <v>439.06</v>
      </c>
      <c r="E369" s="45">
        <v>439.06</v>
      </c>
      <c r="F369" s="45">
        <f t="shared" si="5"/>
        <v>0</v>
      </c>
    </row>
    <row r="370" spans="1:6">
      <c r="A370" s="45" t="s">
        <v>577</v>
      </c>
      <c r="B370" s="45">
        <v>212.07749999999999</v>
      </c>
      <c r="C370" s="45">
        <v>212.07749999999999</v>
      </c>
      <c r="D370" s="45">
        <v>150</v>
      </c>
      <c r="E370" s="45">
        <v>150</v>
      </c>
      <c r="F370" s="45">
        <f t="shared" si="5"/>
        <v>0</v>
      </c>
    </row>
    <row r="371" spans="1:6">
      <c r="A371" s="45" t="s">
        <v>242</v>
      </c>
      <c r="B371" s="45">
        <v>222.86590000000001</v>
      </c>
      <c r="C371" s="45">
        <v>0</v>
      </c>
      <c r="D371" s="45">
        <v>691.03</v>
      </c>
      <c r="E371" s="45">
        <v>0</v>
      </c>
      <c r="F371" s="45">
        <f t="shared" si="5"/>
        <v>691.03</v>
      </c>
    </row>
    <row r="372" spans="1:6">
      <c r="A372" s="45" t="s">
        <v>578</v>
      </c>
      <c r="B372" s="45">
        <v>351.14440000000002</v>
      </c>
      <c r="C372" s="45">
        <v>351.14440000000002</v>
      </c>
      <c r="D372" s="45">
        <v>226.6207</v>
      </c>
      <c r="E372" s="45">
        <v>226.6207</v>
      </c>
      <c r="F372" s="45">
        <f t="shared" si="5"/>
        <v>0</v>
      </c>
    </row>
    <row r="373" spans="1:6">
      <c r="A373" s="45" t="s">
        <v>122</v>
      </c>
      <c r="B373" s="45">
        <v>180</v>
      </c>
      <c r="C373" s="45">
        <v>180</v>
      </c>
      <c r="D373" s="45">
        <v>165.35849999999999</v>
      </c>
      <c r="E373" s="45">
        <v>165.35849999999999</v>
      </c>
      <c r="F373" s="45">
        <f t="shared" si="5"/>
        <v>0</v>
      </c>
    </row>
    <row r="374" spans="1:6">
      <c r="A374" s="45" t="s">
        <v>579</v>
      </c>
      <c r="B374" s="45">
        <v>75.301599999999993</v>
      </c>
      <c r="C374" s="45">
        <v>75.301599999999993</v>
      </c>
      <c r="D374" s="45">
        <v>14.667</v>
      </c>
      <c r="E374" s="45">
        <v>14.667</v>
      </c>
      <c r="F374" s="45">
        <f t="shared" si="5"/>
        <v>0</v>
      </c>
    </row>
    <row r="375" spans="1:6">
      <c r="A375" s="45" t="s">
        <v>580</v>
      </c>
      <c r="B375" s="45">
        <v>1413.7004999999999</v>
      </c>
      <c r="C375" s="45">
        <v>0</v>
      </c>
      <c r="D375" s="45">
        <v>872.13070000000005</v>
      </c>
      <c r="E375" s="45">
        <v>0</v>
      </c>
      <c r="F375" s="45">
        <f t="shared" si="5"/>
        <v>872.13070000000005</v>
      </c>
    </row>
    <row r="376" spans="1:6">
      <c r="A376" s="45" t="s">
        <v>581</v>
      </c>
      <c r="B376" s="45">
        <v>2324.9362999999998</v>
      </c>
      <c r="C376" s="45">
        <v>0</v>
      </c>
      <c r="D376" s="45">
        <v>2324.9362999999998</v>
      </c>
      <c r="E376" s="45">
        <v>0</v>
      </c>
      <c r="F376" s="45">
        <f t="shared" si="5"/>
        <v>2324.9362999999998</v>
      </c>
    </row>
    <row r="377" spans="1:6">
      <c r="A377" s="45" t="s">
        <v>582</v>
      </c>
      <c r="B377" s="45">
        <v>55</v>
      </c>
      <c r="C377" s="45">
        <v>55</v>
      </c>
      <c r="D377" s="45">
        <v>18.78</v>
      </c>
      <c r="E377" s="45">
        <v>15.96</v>
      </c>
      <c r="F377" s="45">
        <f t="shared" si="5"/>
        <v>2.8200000000000003</v>
      </c>
    </row>
    <row r="378" spans="1:6">
      <c r="A378" s="45" t="s">
        <v>583</v>
      </c>
      <c r="B378" s="45">
        <v>5022.5470999999998</v>
      </c>
      <c r="C378" s="45">
        <v>0</v>
      </c>
      <c r="D378" s="45">
        <v>4522.585</v>
      </c>
      <c r="E378" s="45">
        <v>0</v>
      </c>
      <c r="F378" s="45">
        <f t="shared" si="5"/>
        <v>4522.585</v>
      </c>
    </row>
    <row r="379" spans="1:6">
      <c r="A379" s="45" t="s">
        <v>584</v>
      </c>
      <c r="B379" s="45">
        <v>2817.2993999999999</v>
      </c>
      <c r="C379" s="45">
        <v>0</v>
      </c>
      <c r="D379" s="45">
        <v>2817.2993999999999</v>
      </c>
      <c r="E379" s="45">
        <v>0</v>
      </c>
      <c r="F379" s="45">
        <f t="shared" si="5"/>
        <v>2817.2993999999999</v>
      </c>
    </row>
    <row r="380" spans="1:6">
      <c r="A380" s="45" t="s">
        <v>585</v>
      </c>
      <c r="B380" s="45">
        <v>469.75420000000003</v>
      </c>
      <c r="C380" s="45">
        <v>0</v>
      </c>
      <c r="D380" s="45">
        <v>0</v>
      </c>
      <c r="E380" s="45">
        <v>0</v>
      </c>
      <c r="F380" s="45">
        <f t="shared" si="5"/>
        <v>0</v>
      </c>
    </row>
    <row r="381" spans="1:6">
      <c r="A381" s="45" t="s">
        <v>586</v>
      </c>
      <c r="B381" s="45">
        <v>21793.588</v>
      </c>
      <c r="C381" s="45">
        <v>16146.066000000001</v>
      </c>
      <c r="D381" s="45">
        <v>14013.8217</v>
      </c>
      <c r="E381" s="45">
        <v>8366.2996999999996</v>
      </c>
      <c r="F381" s="45">
        <f t="shared" si="5"/>
        <v>5647.5220000000008</v>
      </c>
    </row>
    <row r="382" spans="1:6">
      <c r="A382" s="45" t="s">
        <v>587</v>
      </c>
      <c r="B382" s="45">
        <v>383.32229999999998</v>
      </c>
      <c r="C382" s="45">
        <v>0</v>
      </c>
      <c r="D382" s="45">
        <v>143.19</v>
      </c>
      <c r="E382" s="45">
        <v>0</v>
      </c>
      <c r="F382" s="45">
        <f t="shared" si="5"/>
        <v>143.19</v>
      </c>
    </row>
    <row r="383" spans="1:6">
      <c r="A383" s="45" t="s">
        <v>588</v>
      </c>
      <c r="B383" s="45">
        <v>70</v>
      </c>
      <c r="C383" s="45">
        <v>70</v>
      </c>
      <c r="D383" s="45">
        <v>70</v>
      </c>
      <c r="E383" s="45">
        <v>70</v>
      </c>
      <c r="F383" s="45">
        <f t="shared" si="5"/>
        <v>0</v>
      </c>
    </row>
    <row r="384" spans="1:6">
      <c r="A384" s="45" t="s">
        <v>589</v>
      </c>
      <c r="B384" s="45">
        <v>2.4352</v>
      </c>
      <c r="C384" s="45">
        <v>0</v>
      </c>
      <c r="D384" s="45">
        <v>0</v>
      </c>
      <c r="E384" s="45">
        <v>0</v>
      </c>
      <c r="F384" s="45">
        <f t="shared" si="5"/>
        <v>0</v>
      </c>
    </row>
    <row r="385" spans="1:6">
      <c r="A385" s="45" t="s">
        <v>590</v>
      </c>
      <c r="B385" s="45">
        <v>1368.3213000000001</v>
      </c>
      <c r="C385" s="45">
        <v>1368.3213000000001</v>
      </c>
      <c r="D385" s="45">
        <v>1368.3213000000001</v>
      </c>
      <c r="E385" s="45">
        <v>1368.3213000000001</v>
      </c>
      <c r="F385" s="45">
        <f t="shared" si="5"/>
        <v>0</v>
      </c>
    </row>
    <row r="386" spans="1:6">
      <c r="A386" s="45" t="s">
        <v>591</v>
      </c>
      <c r="B386" s="45">
        <v>2993.7835</v>
      </c>
      <c r="C386" s="45">
        <v>0</v>
      </c>
      <c r="D386" s="45">
        <v>1727</v>
      </c>
      <c r="E386" s="45">
        <v>0</v>
      </c>
      <c r="F386" s="45">
        <f t="shared" ref="F386:F449" si="6">D386-E386</f>
        <v>1727</v>
      </c>
    </row>
    <row r="387" spans="1:6">
      <c r="A387" s="45" t="s">
        <v>592</v>
      </c>
      <c r="B387" s="45">
        <v>778.2124</v>
      </c>
      <c r="C387" s="45">
        <v>0</v>
      </c>
      <c r="D387" s="45">
        <v>116.88339999999999</v>
      </c>
      <c r="E387" s="45">
        <v>0</v>
      </c>
      <c r="F387" s="45">
        <f t="shared" si="6"/>
        <v>116.88339999999999</v>
      </c>
    </row>
    <row r="388" spans="1:6">
      <c r="A388" s="45" t="s">
        <v>243</v>
      </c>
      <c r="B388" s="45">
        <v>1741.4883</v>
      </c>
      <c r="C388" s="45">
        <v>0</v>
      </c>
      <c r="D388" s="45">
        <v>1734.2684999999999</v>
      </c>
      <c r="E388" s="45">
        <v>0</v>
      </c>
      <c r="F388" s="45">
        <f t="shared" si="6"/>
        <v>1734.2684999999999</v>
      </c>
    </row>
    <row r="389" spans="1:6">
      <c r="A389" s="45" t="s">
        <v>593</v>
      </c>
      <c r="B389" s="45">
        <v>13.11</v>
      </c>
      <c r="C389" s="45">
        <v>0</v>
      </c>
      <c r="D389" s="45">
        <v>13.11</v>
      </c>
      <c r="E389" s="45">
        <v>0</v>
      </c>
      <c r="F389" s="45">
        <f t="shared" si="6"/>
        <v>13.11</v>
      </c>
    </row>
    <row r="390" spans="1:6">
      <c r="A390" s="45" t="s">
        <v>594</v>
      </c>
      <c r="B390" s="45">
        <v>576.5</v>
      </c>
      <c r="C390" s="45">
        <v>576.5</v>
      </c>
      <c r="D390" s="45">
        <v>468.5</v>
      </c>
      <c r="E390" s="45">
        <v>468.5</v>
      </c>
      <c r="F390" s="45">
        <f t="shared" si="6"/>
        <v>0</v>
      </c>
    </row>
    <row r="391" spans="1:6">
      <c r="A391" s="45" t="s">
        <v>149</v>
      </c>
      <c r="B391" s="45">
        <v>4255.1333000000004</v>
      </c>
      <c r="C391" s="45">
        <v>3191.0880000000002</v>
      </c>
      <c r="D391" s="45">
        <v>1077.0702000000001</v>
      </c>
      <c r="E391" s="45">
        <v>480.9479</v>
      </c>
      <c r="F391" s="45">
        <f t="shared" si="6"/>
        <v>596.12230000000011</v>
      </c>
    </row>
    <row r="392" spans="1:6">
      <c r="A392" s="45" t="s">
        <v>595</v>
      </c>
      <c r="B392" s="45">
        <v>481.72829999999999</v>
      </c>
      <c r="C392" s="45">
        <v>0</v>
      </c>
      <c r="D392" s="45">
        <v>481.72829999999999</v>
      </c>
      <c r="E392" s="45">
        <v>0</v>
      </c>
      <c r="F392" s="45">
        <f t="shared" si="6"/>
        <v>481.72829999999999</v>
      </c>
    </row>
    <row r="393" spans="1:6">
      <c r="A393" s="45" t="s">
        <v>596</v>
      </c>
      <c r="B393" s="45">
        <v>334.74450000000002</v>
      </c>
      <c r="C393" s="45">
        <v>328.54039999999998</v>
      </c>
      <c r="D393" s="45">
        <v>300.43700000000001</v>
      </c>
      <c r="E393" s="45">
        <v>294.23289999999997</v>
      </c>
      <c r="F393" s="45">
        <f t="shared" si="6"/>
        <v>6.2041000000000395</v>
      </c>
    </row>
    <row r="394" spans="1:6">
      <c r="A394" s="45" t="s">
        <v>597</v>
      </c>
      <c r="B394" s="45">
        <v>111.7435</v>
      </c>
      <c r="C394" s="45">
        <v>0</v>
      </c>
      <c r="D394" s="45">
        <v>111.7435</v>
      </c>
      <c r="E394" s="45">
        <v>0</v>
      </c>
      <c r="F394" s="45">
        <f t="shared" si="6"/>
        <v>111.7435</v>
      </c>
    </row>
    <row r="395" spans="1:6">
      <c r="A395" s="45" t="s">
        <v>598</v>
      </c>
      <c r="B395" s="45">
        <v>616.76689999999996</v>
      </c>
      <c r="C395" s="45">
        <v>96.825000000000003</v>
      </c>
      <c r="D395" s="45">
        <v>516.12879999999996</v>
      </c>
      <c r="E395" s="45">
        <v>67.004000000000005</v>
      </c>
      <c r="F395" s="45">
        <f t="shared" si="6"/>
        <v>449.12479999999994</v>
      </c>
    </row>
    <row r="396" spans="1:6">
      <c r="A396" s="45" t="s">
        <v>599</v>
      </c>
      <c r="B396" s="45">
        <v>405.3374</v>
      </c>
      <c r="C396" s="45">
        <v>405.3374</v>
      </c>
      <c r="D396" s="45">
        <v>163.1919</v>
      </c>
      <c r="E396" s="45">
        <v>163.1919</v>
      </c>
      <c r="F396" s="45">
        <f t="shared" si="6"/>
        <v>0</v>
      </c>
    </row>
    <row r="397" spans="1:6">
      <c r="A397" s="45" t="s">
        <v>185</v>
      </c>
      <c r="B397" s="45">
        <v>10217.184300000001</v>
      </c>
      <c r="C397" s="45">
        <v>8760.1342999999997</v>
      </c>
      <c r="D397" s="45">
        <v>7036.6295</v>
      </c>
      <c r="E397" s="45">
        <v>5631.8217999999997</v>
      </c>
      <c r="F397" s="45">
        <f t="shared" si="6"/>
        <v>1404.8077000000003</v>
      </c>
    </row>
    <row r="398" spans="1:6">
      <c r="A398" s="45" t="s">
        <v>600</v>
      </c>
      <c r="B398" s="45">
        <v>144.0975</v>
      </c>
      <c r="C398" s="45">
        <v>0</v>
      </c>
      <c r="D398" s="45">
        <v>144.0975</v>
      </c>
      <c r="E398" s="45">
        <v>0</v>
      </c>
      <c r="F398" s="45">
        <f t="shared" si="6"/>
        <v>144.0975</v>
      </c>
    </row>
    <row r="399" spans="1:6">
      <c r="A399" s="45" t="s">
        <v>601</v>
      </c>
      <c r="B399" s="45">
        <v>22.632400000000001</v>
      </c>
      <c r="C399" s="45">
        <v>0</v>
      </c>
      <c r="D399" s="45">
        <v>22.632400000000001</v>
      </c>
      <c r="E399" s="45">
        <v>0</v>
      </c>
      <c r="F399" s="45">
        <f t="shared" si="6"/>
        <v>22.632400000000001</v>
      </c>
    </row>
    <row r="400" spans="1:6">
      <c r="A400" s="45" t="s">
        <v>602</v>
      </c>
      <c r="B400" s="45">
        <v>417.39139999999998</v>
      </c>
      <c r="C400" s="45">
        <v>0</v>
      </c>
      <c r="D400" s="45">
        <v>472.68729999999999</v>
      </c>
      <c r="E400" s="45">
        <v>0</v>
      </c>
      <c r="F400" s="45">
        <f t="shared" si="6"/>
        <v>472.68729999999999</v>
      </c>
    </row>
    <row r="401" spans="1:6">
      <c r="A401" s="45" t="s">
        <v>603</v>
      </c>
      <c r="B401" s="45">
        <v>3975.0727000000002</v>
      </c>
      <c r="C401" s="45">
        <v>1660.4965</v>
      </c>
      <c r="D401" s="45">
        <v>3869.8823000000002</v>
      </c>
      <c r="E401" s="45">
        <v>1660.4965</v>
      </c>
      <c r="F401" s="45">
        <f t="shared" si="6"/>
        <v>2209.3858</v>
      </c>
    </row>
    <row r="402" spans="1:6">
      <c r="A402" s="45" t="s">
        <v>604</v>
      </c>
      <c r="B402" s="45">
        <v>1801.4004</v>
      </c>
      <c r="C402" s="45">
        <v>1616.0922</v>
      </c>
      <c r="D402" s="45">
        <v>1181.2764</v>
      </c>
      <c r="E402" s="45">
        <v>1065.5825</v>
      </c>
      <c r="F402" s="45">
        <f t="shared" si="6"/>
        <v>115.69389999999999</v>
      </c>
    </row>
    <row r="403" spans="1:6">
      <c r="A403" s="45" t="s">
        <v>605</v>
      </c>
      <c r="B403" s="45">
        <v>132.7338</v>
      </c>
      <c r="C403" s="45">
        <v>132.7338</v>
      </c>
      <c r="D403" s="45">
        <v>132.7338</v>
      </c>
      <c r="E403" s="45">
        <v>132.7338</v>
      </c>
      <c r="F403" s="45">
        <f t="shared" si="6"/>
        <v>0</v>
      </c>
    </row>
    <row r="404" spans="1:6">
      <c r="A404" s="45" t="s">
        <v>606</v>
      </c>
      <c r="B404" s="45">
        <v>9732.2072000000007</v>
      </c>
      <c r="C404" s="45">
        <v>9732.2072000000007</v>
      </c>
      <c r="D404" s="45">
        <v>4370.3212000000003</v>
      </c>
      <c r="E404" s="45">
        <v>4370.3212000000003</v>
      </c>
      <c r="F404" s="45">
        <f t="shared" si="6"/>
        <v>0</v>
      </c>
    </row>
    <row r="405" spans="1:6">
      <c r="A405" s="45" t="s">
        <v>607</v>
      </c>
      <c r="B405" s="45">
        <v>3809.2096999999999</v>
      </c>
      <c r="C405" s="45">
        <v>3751.2269000000001</v>
      </c>
      <c r="D405" s="45">
        <v>2375.1403</v>
      </c>
      <c r="E405" s="45">
        <v>2335.5922999999998</v>
      </c>
      <c r="F405" s="45">
        <f t="shared" si="6"/>
        <v>39.548000000000229</v>
      </c>
    </row>
    <row r="406" spans="1:6">
      <c r="A406" s="45" t="s">
        <v>608</v>
      </c>
      <c r="B406" s="45">
        <v>4.7</v>
      </c>
      <c r="C406" s="45">
        <v>4.7</v>
      </c>
      <c r="D406" s="45">
        <v>2.35</v>
      </c>
      <c r="E406" s="45">
        <v>2.35</v>
      </c>
      <c r="F406" s="45">
        <f t="shared" si="6"/>
        <v>0</v>
      </c>
    </row>
    <row r="407" spans="1:6">
      <c r="A407" s="45" t="s">
        <v>609</v>
      </c>
      <c r="B407" s="45">
        <v>0</v>
      </c>
      <c r="C407" s="45">
        <v>0</v>
      </c>
      <c r="D407" s="45">
        <v>2188.33</v>
      </c>
      <c r="E407" s="45">
        <v>2188.33</v>
      </c>
      <c r="F407" s="45">
        <f t="shared" si="6"/>
        <v>0</v>
      </c>
    </row>
    <row r="408" spans="1:6">
      <c r="A408" s="45" t="s">
        <v>610</v>
      </c>
      <c r="B408" s="45">
        <v>445.85700000000003</v>
      </c>
      <c r="C408" s="45">
        <v>0</v>
      </c>
      <c r="D408" s="45">
        <v>0</v>
      </c>
      <c r="E408" s="45">
        <v>0</v>
      </c>
      <c r="F408" s="45">
        <f t="shared" si="6"/>
        <v>0</v>
      </c>
    </row>
    <row r="409" spans="1:6">
      <c r="A409" s="45" t="s">
        <v>611</v>
      </c>
      <c r="B409" s="45">
        <v>330</v>
      </c>
      <c r="C409" s="45">
        <v>330</v>
      </c>
      <c r="D409" s="45">
        <v>203.3229</v>
      </c>
      <c r="E409" s="45">
        <v>203.3229</v>
      </c>
      <c r="F409" s="45">
        <f t="shared" si="6"/>
        <v>0</v>
      </c>
    </row>
    <row r="410" spans="1:6">
      <c r="A410" s="45" t="s">
        <v>147</v>
      </c>
      <c r="B410" s="45">
        <v>5745.2267000000002</v>
      </c>
      <c r="C410" s="45">
        <v>4199.0756000000001</v>
      </c>
      <c r="D410" s="45">
        <v>5745.1530000000002</v>
      </c>
      <c r="E410" s="45">
        <v>4199.0019000000002</v>
      </c>
      <c r="F410" s="45">
        <f t="shared" si="6"/>
        <v>1546.1511</v>
      </c>
    </row>
    <row r="411" spans="1:6">
      <c r="A411" s="45" t="s">
        <v>612</v>
      </c>
      <c r="B411" s="45">
        <v>264</v>
      </c>
      <c r="C411" s="45">
        <v>264</v>
      </c>
      <c r="D411" s="45">
        <v>264</v>
      </c>
      <c r="E411" s="45">
        <v>264</v>
      </c>
      <c r="F411" s="45">
        <f t="shared" si="6"/>
        <v>0</v>
      </c>
    </row>
    <row r="412" spans="1:6">
      <c r="A412" s="45" t="s">
        <v>174</v>
      </c>
      <c r="B412" s="45">
        <v>82.750799999999998</v>
      </c>
      <c r="C412" s="45">
        <v>82.750799999999998</v>
      </c>
      <c r="D412" s="45">
        <v>82.740300000000005</v>
      </c>
      <c r="E412" s="45">
        <v>82.740300000000005</v>
      </c>
      <c r="F412" s="45">
        <f t="shared" si="6"/>
        <v>0</v>
      </c>
    </row>
    <row r="413" spans="1:6">
      <c r="A413" s="45" t="s">
        <v>613</v>
      </c>
      <c r="B413" s="45">
        <v>0.628</v>
      </c>
      <c r="C413" s="45">
        <v>0.628</v>
      </c>
      <c r="D413" s="45">
        <v>0.62519999999999998</v>
      </c>
      <c r="E413" s="45">
        <v>0.62519999999999998</v>
      </c>
      <c r="F413" s="45">
        <f t="shared" si="6"/>
        <v>0</v>
      </c>
    </row>
    <row r="414" spans="1:6">
      <c r="A414" s="45" t="s">
        <v>614</v>
      </c>
      <c r="B414" s="45">
        <v>415</v>
      </c>
      <c r="C414" s="45">
        <v>415</v>
      </c>
      <c r="D414" s="45">
        <v>415</v>
      </c>
      <c r="E414" s="45">
        <v>415</v>
      </c>
      <c r="F414" s="45">
        <f t="shared" si="6"/>
        <v>0</v>
      </c>
    </row>
    <row r="415" spans="1:6">
      <c r="A415" s="45" t="s">
        <v>615</v>
      </c>
      <c r="B415" s="45">
        <v>582.97950000000003</v>
      </c>
      <c r="C415" s="45">
        <v>0</v>
      </c>
      <c r="D415" s="45">
        <v>59.78</v>
      </c>
      <c r="E415" s="45">
        <v>0</v>
      </c>
      <c r="F415" s="45">
        <f t="shared" si="6"/>
        <v>59.78</v>
      </c>
    </row>
    <row r="416" spans="1:6">
      <c r="A416" s="45" t="s">
        <v>616</v>
      </c>
      <c r="B416" s="45">
        <v>421.1087</v>
      </c>
      <c r="C416" s="45">
        <v>0</v>
      </c>
      <c r="D416" s="45">
        <v>104</v>
      </c>
      <c r="E416" s="45">
        <v>0</v>
      </c>
      <c r="F416" s="45">
        <f t="shared" si="6"/>
        <v>104</v>
      </c>
    </row>
    <row r="417" spans="1:6">
      <c r="A417" s="45" t="s">
        <v>617</v>
      </c>
      <c r="B417" s="45">
        <v>1807.5841</v>
      </c>
      <c r="C417" s="45">
        <v>1498.5081</v>
      </c>
      <c r="D417" s="45">
        <v>1443.4947999999999</v>
      </c>
      <c r="E417" s="45">
        <v>1283.4947999999999</v>
      </c>
      <c r="F417" s="45">
        <f t="shared" si="6"/>
        <v>160</v>
      </c>
    </row>
    <row r="418" spans="1:6">
      <c r="A418" s="45" t="s">
        <v>618</v>
      </c>
      <c r="B418" s="45">
        <v>117.3379</v>
      </c>
      <c r="C418" s="45">
        <v>117.3379</v>
      </c>
      <c r="D418" s="45">
        <v>117.3379</v>
      </c>
      <c r="E418" s="45">
        <v>117.3379</v>
      </c>
      <c r="F418" s="45">
        <f t="shared" si="6"/>
        <v>0</v>
      </c>
    </row>
    <row r="419" spans="1:6">
      <c r="A419" s="45" t="s">
        <v>619</v>
      </c>
      <c r="B419" s="45">
        <v>1757.2856999999999</v>
      </c>
      <c r="C419" s="45">
        <v>0</v>
      </c>
      <c r="D419" s="45">
        <v>1757.2856999999999</v>
      </c>
      <c r="E419" s="45">
        <v>0</v>
      </c>
      <c r="F419" s="45">
        <f t="shared" si="6"/>
        <v>1757.2856999999999</v>
      </c>
    </row>
    <row r="420" spans="1:6">
      <c r="A420" s="45" t="s">
        <v>141</v>
      </c>
      <c r="B420" s="45">
        <v>332.2432</v>
      </c>
      <c r="C420" s="45">
        <v>0</v>
      </c>
      <c r="D420" s="45">
        <v>162.62299999999999</v>
      </c>
      <c r="E420" s="45">
        <v>0</v>
      </c>
      <c r="F420" s="45">
        <f t="shared" si="6"/>
        <v>162.62299999999999</v>
      </c>
    </row>
    <row r="421" spans="1:6">
      <c r="A421" s="45" t="s">
        <v>620</v>
      </c>
      <c r="B421" s="45">
        <v>9113.9369999999999</v>
      </c>
      <c r="C421" s="45">
        <v>0</v>
      </c>
      <c r="D421" s="45">
        <v>3934</v>
      </c>
      <c r="E421" s="45">
        <v>0</v>
      </c>
      <c r="F421" s="45">
        <f t="shared" si="6"/>
        <v>3934</v>
      </c>
    </row>
    <row r="422" spans="1:6">
      <c r="A422" s="45" t="s">
        <v>621</v>
      </c>
      <c r="B422" s="45">
        <v>923.86919999999998</v>
      </c>
      <c r="C422" s="45">
        <v>0</v>
      </c>
      <c r="D422" s="45">
        <v>923.86919999999998</v>
      </c>
      <c r="E422" s="45">
        <v>0</v>
      </c>
      <c r="F422" s="45">
        <f t="shared" si="6"/>
        <v>923.86919999999998</v>
      </c>
    </row>
    <row r="423" spans="1:6">
      <c r="A423" s="45" t="s">
        <v>622</v>
      </c>
      <c r="B423" s="45">
        <v>2304.3591999999999</v>
      </c>
      <c r="C423" s="45">
        <v>2304.3591999999999</v>
      </c>
      <c r="D423" s="45">
        <v>1769.32</v>
      </c>
      <c r="E423" s="45">
        <v>1769.32</v>
      </c>
      <c r="F423" s="45">
        <f t="shared" si="6"/>
        <v>0</v>
      </c>
    </row>
    <row r="424" spans="1:6">
      <c r="A424" s="45" t="s">
        <v>623</v>
      </c>
      <c r="B424" s="45">
        <v>360.2362</v>
      </c>
      <c r="C424" s="45">
        <v>68.662000000000006</v>
      </c>
      <c r="D424" s="45">
        <v>360.2362</v>
      </c>
      <c r="E424" s="45">
        <v>68.662000000000006</v>
      </c>
      <c r="F424" s="45">
        <f t="shared" si="6"/>
        <v>291.57420000000002</v>
      </c>
    </row>
    <row r="425" spans="1:6">
      <c r="A425" s="45" t="s">
        <v>624</v>
      </c>
      <c r="B425" s="45">
        <v>1073.79</v>
      </c>
      <c r="C425" s="45">
        <v>1073.79</v>
      </c>
      <c r="D425" s="45">
        <v>594.27</v>
      </c>
      <c r="E425" s="45">
        <v>594.27</v>
      </c>
      <c r="F425" s="45">
        <f t="shared" si="6"/>
        <v>0</v>
      </c>
    </row>
    <row r="426" spans="1:6">
      <c r="A426" s="45" t="s">
        <v>625</v>
      </c>
      <c r="B426" s="45">
        <v>117.48739999999999</v>
      </c>
      <c r="C426" s="45">
        <v>63.676400000000001</v>
      </c>
      <c r="D426" s="45">
        <v>117.48739999999999</v>
      </c>
      <c r="E426" s="45">
        <v>63.676400000000001</v>
      </c>
      <c r="F426" s="45">
        <f t="shared" si="6"/>
        <v>53.810999999999993</v>
      </c>
    </row>
    <row r="427" spans="1:6">
      <c r="A427" s="45" t="s">
        <v>626</v>
      </c>
      <c r="B427" s="45">
        <v>9.35</v>
      </c>
      <c r="C427" s="45">
        <v>0</v>
      </c>
      <c r="D427" s="45">
        <v>9.35</v>
      </c>
      <c r="E427" s="45">
        <v>0</v>
      </c>
      <c r="F427" s="45">
        <f t="shared" si="6"/>
        <v>9.35</v>
      </c>
    </row>
    <row r="428" spans="1:6">
      <c r="A428" s="45" t="s">
        <v>627</v>
      </c>
      <c r="B428" s="45">
        <v>121.9716</v>
      </c>
      <c r="C428" s="45">
        <v>63.676400000000001</v>
      </c>
      <c r="D428" s="45">
        <v>121.9716</v>
      </c>
      <c r="E428" s="45">
        <v>63.676400000000001</v>
      </c>
      <c r="F428" s="45">
        <f t="shared" si="6"/>
        <v>58.295199999999994</v>
      </c>
    </row>
    <row r="429" spans="1:6">
      <c r="A429" s="45" t="s">
        <v>628</v>
      </c>
      <c r="B429" s="45">
        <v>4718.4983000000002</v>
      </c>
      <c r="C429" s="45">
        <v>0</v>
      </c>
      <c r="D429" s="45">
        <v>3779.7280999999998</v>
      </c>
      <c r="E429" s="45">
        <v>0</v>
      </c>
      <c r="F429" s="45">
        <f t="shared" si="6"/>
        <v>3779.7280999999998</v>
      </c>
    </row>
    <row r="430" spans="1:6">
      <c r="A430" s="45" t="s">
        <v>629</v>
      </c>
      <c r="B430" s="45">
        <v>5477.0141999999996</v>
      </c>
      <c r="C430" s="45">
        <v>0</v>
      </c>
      <c r="D430" s="45">
        <v>0</v>
      </c>
      <c r="E430" s="45">
        <v>0</v>
      </c>
      <c r="F430" s="45">
        <f t="shared" si="6"/>
        <v>0</v>
      </c>
    </row>
    <row r="431" spans="1:6">
      <c r="A431" s="45" t="s">
        <v>630</v>
      </c>
      <c r="B431" s="45">
        <v>545.17219999999998</v>
      </c>
      <c r="C431" s="45">
        <v>545.17219999999998</v>
      </c>
      <c r="D431" s="45">
        <v>484.98259999999999</v>
      </c>
      <c r="E431" s="45">
        <v>484.98259999999999</v>
      </c>
      <c r="F431" s="45">
        <f t="shared" si="6"/>
        <v>0</v>
      </c>
    </row>
    <row r="432" spans="1:6">
      <c r="A432" s="45" t="s">
        <v>631</v>
      </c>
      <c r="B432" s="45">
        <v>15.6</v>
      </c>
      <c r="C432" s="45">
        <v>15.6</v>
      </c>
      <c r="D432" s="45">
        <v>29.293600000000001</v>
      </c>
      <c r="E432" s="45">
        <v>29.293600000000001</v>
      </c>
      <c r="F432" s="45">
        <f t="shared" si="6"/>
        <v>0</v>
      </c>
    </row>
    <row r="433" spans="1:6">
      <c r="A433" s="45" t="s">
        <v>632</v>
      </c>
      <c r="B433" s="45">
        <v>2.3330000000000002</v>
      </c>
      <c r="C433" s="45">
        <v>2.3330000000000002</v>
      </c>
      <c r="D433" s="45">
        <v>2.3285</v>
      </c>
      <c r="E433" s="45">
        <v>2.3285</v>
      </c>
      <c r="F433" s="45">
        <f t="shared" si="6"/>
        <v>0</v>
      </c>
    </row>
    <row r="434" spans="1:6">
      <c r="A434" s="45" t="s">
        <v>633</v>
      </c>
      <c r="B434" s="45">
        <v>10.6341</v>
      </c>
      <c r="C434" s="45">
        <v>10.6341</v>
      </c>
      <c r="D434" s="45">
        <v>10.6341</v>
      </c>
      <c r="E434" s="45">
        <v>10.6341</v>
      </c>
      <c r="F434" s="45">
        <f t="shared" si="6"/>
        <v>0</v>
      </c>
    </row>
    <row r="435" spans="1:6">
      <c r="A435" s="45" t="s">
        <v>634</v>
      </c>
      <c r="B435" s="45">
        <v>33.630200000000002</v>
      </c>
      <c r="C435" s="45">
        <v>0</v>
      </c>
      <c r="D435" s="45">
        <v>116.6091</v>
      </c>
      <c r="E435" s="45">
        <v>0</v>
      </c>
      <c r="F435" s="45">
        <f t="shared" si="6"/>
        <v>116.6091</v>
      </c>
    </row>
    <row r="436" spans="1:6">
      <c r="A436" s="45" t="s">
        <v>635</v>
      </c>
      <c r="B436" s="45">
        <v>880.1789</v>
      </c>
      <c r="C436" s="45">
        <v>0</v>
      </c>
      <c r="D436" s="45">
        <v>880.1789</v>
      </c>
      <c r="E436" s="45">
        <v>0</v>
      </c>
      <c r="F436" s="45">
        <f t="shared" si="6"/>
        <v>880.1789</v>
      </c>
    </row>
    <row r="437" spans="1:6">
      <c r="A437" s="45" t="s">
        <v>636</v>
      </c>
      <c r="B437" s="45">
        <v>24.046900000000001</v>
      </c>
      <c r="C437" s="45">
        <v>24.046900000000001</v>
      </c>
      <c r="D437" s="45">
        <v>22.6203</v>
      </c>
      <c r="E437" s="45">
        <v>22.6203</v>
      </c>
      <c r="F437" s="45">
        <f t="shared" si="6"/>
        <v>0</v>
      </c>
    </row>
    <row r="438" spans="1:6">
      <c r="A438" s="45" t="s">
        <v>637</v>
      </c>
      <c r="B438" s="45">
        <v>77.354600000000005</v>
      </c>
      <c r="C438" s="45">
        <v>77.354600000000005</v>
      </c>
      <c r="D438" s="45">
        <v>0</v>
      </c>
      <c r="E438" s="45">
        <v>0</v>
      </c>
      <c r="F438" s="45">
        <f t="shared" si="6"/>
        <v>0</v>
      </c>
    </row>
    <row r="439" spans="1:6">
      <c r="A439" s="45" t="s">
        <v>638</v>
      </c>
      <c r="B439" s="45">
        <v>726.07010000000002</v>
      </c>
      <c r="C439" s="45">
        <v>726.07010000000002</v>
      </c>
      <c r="D439" s="45">
        <v>725.35509999999999</v>
      </c>
      <c r="E439" s="45">
        <v>725.35509999999999</v>
      </c>
      <c r="F439" s="45">
        <f t="shared" si="6"/>
        <v>0</v>
      </c>
    </row>
    <row r="440" spans="1:6">
      <c r="A440" s="45" t="s">
        <v>639</v>
      </c>
      <c r="B440" s="45">
        <v>351.96019999999999</v>
      </c>
      <c r="C440" s="45">
        <v>0</v>
      </c>
      <c r="D440" s="45">
        <v>351.96019999999999</v>
      </c>
      <c r="E440" s="45">
        <v>0</v>
      </c>
      <c r="F440" s="45">
        <f t="shared" si="6"/>
        <v>351.96019999999999</v>
      </c>
    </row>
    <row r="441" spans="1:6">
      <c r="A441" s="45" t="s">
        <v>640</v>
      </c>
      <c r="B441" s="45">
        <v>392.74299999999999</v>
      </c>
      <c r="C441" s="45">
        <v>0</v>
      </c>
      <c r="D441" s="45">
        <v>69.290000000000006</v>
      </c>
      <c r="E441" s="45">
        <v>0</v>
      </c>
      <c r="F441" s="45">
        <f t="shared" si="6"/>
        <v>69.290000000000006</v>
      </c>
    </row>
    <row r="442" spans="1:6">
      <c r="A442" s="45" t="s">
        <v>641</v>
      </c>
      <c r="B442" s="45">
        <v>8.407</v>
      </c>
      <c r="C442" s="45">
        <v>8.407</v>
      </c>
      <c r="D442" s="45">
        <v>8.407</v>
      </c>
      <c r="E442" s="45">
        <v>8.407</v>
      </c>
      <c r="F442" s="45">
        <f t="shared" si="6"/>
        <v>0</v>
      </c>
    </row>
    <row r="443" spans="1:6">
      <c r="A443" s="45" t="s">
        <v>642</v>
      </c>
      <c r="B443" s="45">
        <v>49.211799999999997</v>
      </c>
      <c r="C443" s="45">
        <v>49.211799999999997</v>
      </c>
      <c r="D443" s="45">
        <v>0</v>
      </c>
      <c r="E443" s="45">
        <v>0</v>
      </c>
      <c r="F443" s="45">
        <f t="shared" si="6"/>
        <v>0</v>
      </c>
    </row>
    <row r="444" spans="1:6">
      <c r="A444" s="45" t="s">
        <v>643</v>
      </c>
      <c r="B444" s="45">
        <v>42.436</v>
      </c>
      <c r="C444" s="45">
        <v>42.436</v>
      </c>
      <c r="D444" s="45">
        <v>42.436</v>
      </c>
      <c r="E444" s="45">
        <v>42.436</v>
      </c>
      <c r="F444" s="45">
        <f t="shared" si="6"/>
        <v>0</v>
      </c>
    </row>
    <row r="445" spans="1:6">
      <c r="A445" s="45" t="s">
        <v>644</v>
      </c>
      <c r="B445" s="45">
        <v>185.56399999999999</v>
      </c>
      <c r="C445" s="45">
        <v>185.56399999999999</v>
      </c>
      <c r="D445" s="45">
        <v>170.4203</v>
      </c>
      <c r="E445" s="45">
        <v>170.4203</v>
      </c>
      <c r="F445" s="45">
        <f t="shared" si="6"/>
        <v>0</v>
      </c>
    </row>
    <row r="446" spans="1:6">
      <c r="A446" s="45" t="s">
        <v>645</v>
      </c>
      <c r="B446" s="45">
        <v>152.7567</v>
      </c>
      <c r="C446" s="45">
        <v>0</v>
      </c>
      <c r="D446" s="45">
        <v>152.7567</v>
      </c>
      <c r="E446" s="45">
        <v>0</v>
      </c>
      <c r="F446" s="45">
        <f t="shared" si="6"/>
        <v>152.7567</v>
      </c>
    </row>
    <row r="447" spans="1:6">
      <c r="A447" s="45" t="s">
        <v>646</v>
      </c>
      <c r="B447" s="45">
        <v>101.5093</v>
      </c>
      <c r="C447" s="45">
        <v>101.5093</v>
      </c>
      <c r="D447" s="45">
        <v>0</v>
      </c>
      <c r="E447" s="45">
        <v>0</v>
      </c>
      <c r="F447" s="45">
        <f t="shared" si="6"/>
        <v>0</v>
      </c>
    </row>
    <row r="448" spans="1:6">
      <c r="A448" s="45" t="s">
        <v>647</v>
      </c>
      <c r="B448" s="45">
        <v>2352.0405999999998</v>
      </c>
      <c r="C448" s="45">
        <v>2352.0405999999998</v>
      </c>
      <c r="D448" s="45">
        <v>2391.9809</v>
      </c>
      <c r="E448" s="45">
        <v>2391.9809</v>
      </c>
      <c r="F448" s="45">
        <f t="shared" si="6"/>
        <v>0</v>
      </c>
    </row>
    <row r="449" spans="1:6">
      <c r="A449" s="45" t="s">
        <v>648</v>
      </c>
      <c r="B449" s="45">
        <v>1012.8543</v>
      </c>
      <c r="C449" s="45">
        <v>0</v>
      </c>
      <c r="D449" s="45">
        <v>1012.8543</v>
      </c>
      <c r="E449" s="45">
        <v>0</v>
      </c>
      <c r="F449" s="45">
        <f t="shared" si="6"/>
        <v>1012.8543</v>
      </c>
    </row>
    <row r="450" spans="1:6">
      <c r="A450" s="45" t="s">
        <v>649</v>
      </c>
      <c r="B450" s="45">
        <v>61.8566</v>
      </c>
      <c r="C450" s="45">
        <v>61.8566</v>
      </c>
      <c r="D450" s="45">
        <v>19.079999999999998</v>
      </c>
      <c r="E450" s="45">
        <v>19.079999999999998</v>
      </c>
      <c r="F450" s="45">
        <f t="shared" ref="F450:F513" si="7">D450-E450</f>
        <v>0</v>
      </c>
    </row>
    <row r="451" spans="1:6">
      <c r="A451" s="45" t="s">
        <v>650</v>
      </c>
      <c r="B451" s="45">
        <v>451.75369999999998</v>
      </c>
      <c r="C451" s="45">
        <v>0</v>
      </c>
      <c r="D451" s="45">
        <v>220</v>
      </c>
      <c r="E451" s="45">
        <v>0</v>
      </c>
      <c r="F451" s="45">
        <f t="shared" si="7"/>
        <v>220</v>
      </c>
    </row>
    <row r="452" spans="1:6">
      <c r="A452" s="45" t="s">
        <v>651</v>
      </c>
      <c r="B452" s="45">
        <v>9716.7679000000007</v>
      </c>
      <c r="C452" s="45">
        <v>9716.7679000000007</v>
      </c>
      <c r="D452" s="45">
        <v>243.446</v>
      </c>
      <c r="E452" s="45">
        <v>243.446</v>
      </c>
      <c r="F452" s="45">
        <f t="shared" si="7"/>
        <v>0</v>
      </c>
    </row>
    <row r="453" spans="1:6">
      <c r="A453" s="45" t="s">
        <v>652</v>
      </c>
      <c r="B453" s="45">
        <v>12554.199699999999</v>
      </c>
      <c r="C453" s="45">
        <v>12554.199699999999</v>
      </c>
      <c r="D453" s="45">
        <v>310.17070000000001</v>
      </c>
      <c r="E453" s="45">
        <v>310.17070000000001</v>
      </c>
      <c r="F453" s="45">
        <f t="shared" si="7"/>
        <v>0</v>
      </c>
    </row>
    <row r="454" spans="1:6">
      <c r="A454" s="45" t="s">
        <v>653</v>
      </c>
      <c r="B454" s="45">
        <v>627.22990000000004</v>
      </c>
      <c r="C454" s="45">
        <v>627.22990000000004</v>
      </c>
      <c r="D454" s="45">
        <v>627.22990000000004</v>
      </c>
      <c r="E454" s="45">
        <v>627.22990000000004</v>
      </c>
      <c r="F454" s="45">
        <f t="shared" si="7"/>
        <v>0</v>
      </c>
    </row>
    <row r="455" spans="1:6">
      <c r="A455" s="45" t="s">
        <v>654</v>
      </c>
      <c r="B455" s="45">
        <v>180.34</v>
      </c>
      <c r="C455" s="45">
        <v>180.34</v>
      </c>
      <c r="D455" s="45">
        <v>62.728499999999997</v>
      </c>
      <c r="E455" s="45">
        <v>62.728499999999997</v>
      </c>
      <c r="F455" s="45">
        <f t="shared" si="7"/>
        <v>0</v>
      </c>
    </row>
    <row r="456" spans="1:6">
      <c r="A456" s="45" t="s">
        <v>655</v>
      </c>
      <c r="B456" s="45">
        <v>0</v>
      </c>
      <c r="C456" s="45">
        <v>0</v>
      </c>
      <c r="D456" s="45">
        <v>96.1</v>
      </c>
      <c r="E456" s="45">
        <v>0.3</v>
      </c>
      <c r="F456" s="45">
        <f t="shared" si="7"/>
        <v>95.8</v>
      </c>
    </row>
    <row r="457" spans="1:6">
      <c r="A457" s="45" t="s">
        <v>162</v>
      </c>
      <c r="B457" s="45">
        <v>221.5119</v>
      </c>
      <c r="C457" s="45">
        <v>200.78909999999999</v>
      </c>
      <c r="D457" s="45">
        <v>221.51179999999999</v>
      </c>
      <c r="E457" s="45">
        <v>200.78909999999999</v>
      </c>
      <c r="F457" s="45">
        <f t="shared" si="7"/>
        <v>20.722700000000003</v>
      </c>
    </row>
    <row r="458" spans="1:6">
      <c r="A458" s="45" t="s">
        <v>656</v>
      </c>
      <c r="B458" s="45">
        <v>1050</v>
      </c>
      <c r="C458" s="45">
        <v>0</v>
      </c>
      <c r="D458" s="45">
        <v>245</v>
      </c>
      <c r="E458" s="45">
        <v>0</v>
      </c>
      <c r="F458" s="45">
        <f t="shared" si="7"/>
        <v>245</v>
      </c>
    </row>
    <row r="459" spans="1:6">
      <c r="A459" s="45" t="s">
        <v>657</v>
      </c>
      <c r="B459" s="45">
        <v>802.12620000000004</v>
      </c>
      <c r="C459" s="45">
        <v>0</v>
      </c>
      <c r="D459" s="45">
        <v>352.73309999999998</v>
      </c>
      <c r="E459" s="45">
        <v>0</v>
      </c>
      <c r="F459" s="45">
        <f t="shared" si="7"/>
        <v>352.73309999999998</v>
      </c>
    </row>
    <row r="460" spans="1:6">
      <c r="A460" s="45" t="s">
        <v>658</v>
      </c>
      <c r="B460" s="45">
        <v>963.92160000000001</v>
      </c>
      <c r="C460" s="45">
        <v>545.26089999999999</v>
      </c>
      <c r="D460" s="45">
        <v>1085.4056</v>
      </c>
      <c r="E460" s="45">
        <v>696.20429999999999</v>
      </c>
      <c r="F460" s="45">
        <f t="shared" si="7"/>
        <v>389.20130000000006</v>
      </c>
    </row>
    <row r="461" spans="1:6">
      <c r="A461" s="45" t="s">
        <v>659</v>
      </c>
      <c r="B461" s="45">
        <v>120</v>
      </c>
      <c r="C461" s="45">
        <v>120</v>
      </c>
      <c r="D461" s="45">
        <v>117.8967</v>
      </c>
      <c r="E461" s="45">
        <v>117.8967</v>
      </c>
      <c r="F461" s="45">
        <f t="shared" si="7"/>
        <v>0</v>
      </c>
    </row>
    <row r="462" spans="1:6">
      <c r="A462" s="45" t="s">
        <v>660</v>
      </c>
      <c r="B462" s="45">
        <v>1114.2738999999999</v>
      </c>
      <c r="C462" s="45">
        <v>0</v>
      </c>
      <c r="D462" s="45">
        <v>312.3408</v>
      </c>
      <c r="E462" s="45">
        <v>0</v>
      </c>
      <c r="F462" s="45">
        <f t="shared" si="7"/>
        <v>312.3408</v>
      </c>
    </row>
    <row r="463" spans="1:6">
      <c r="A463" s="45" t="s">
        <v>661</v>
      </c>
      <c r="B463" s="45">
        <v>442.6619</v>
      </c>
      <c r="C463" s="45">
        <v>0</v>
      </c>
      <c r="D463" s="45">
        <v>441.6619</v>
      </c>
      <c r="E463" s="45">
        <v>0</v>
      </c>
      <c r="F463" s="45">
        <f t="shared" si="7"/>
        <v>441.6619</v>
      </c>
    </row>
    <row r="464" spans="1:6">
      <c r="A464" s="45" t="s">
        <v>662</v>
      </c>
      <c r="B464" s="45">
        <v>42.07</v>
      </c>
      <c r="C464" s="45">
        <v>0</v>
      </c>
      <c r="D464" s="45">
        <v>42.07</v>
      </c>
      <c r="E464" s="45">
        <v>0</v>
      </c>
      <c r="F464" s="45">
        <f t="shared" si="7"/>
        <v>42.07</v>
      </c>
    </row>
    <row r="465" spans="1:6">
      <c r="A465" s="45" t="s">
        <v>663</v>
      </c>
      <c r="B465" s="45">
        <v>3521.0951</v>
      </c>
      <c r="C465" s="45">
        <v>3521.0951</v>
      </c>
      <c r="D465" s="45">
        <v>1912.2553</v>
      </c>
      <c r="E465" s="45">
        <v>1912.2553</v>
      </c>
      <c r="F465" s="45">
        <f t="shared" si="7"/>
        <v>0</v>
      </c>
    </row>
    <row r="466" spans="1:6">
      <c r="A466" s="45" t="s">
        <v>664</v>
      </c>
      <c r="B466" s="45">
        <v>51.610399999999998</v>
      </c>
      <c r="C466" s="45">
        <v>0</v>
      </c>
      <c r="D466" s="45">
        <v>0</v>
      </c>
      <c r="E466" s="45">
        <v>0</v>
      </c>
      <c r="F466" s="45">
        <f t="shared" si="7"/>
        <v>0</v>
      </c>
    </row>
    <row r="467" spans="1:6">
      <c r="A467" s="45" t="s">
        <v>665</v>
      </c>
      <c r="B467" s="45">
        <v>0</v>
      </c>
      <c r="C467" s="45">
        <v>0</v>
      </c>
      <c r="D467" s="45">
        <v>113.1</v>
      </c>
      <c r="E467" s="45">
        <v>113.1</v>
      </c>
      <c r="F467" s="45">
        <f t="shared" si="7"/>
        <v>0</v>
      </c>
    </row>
    <row r="468" spans="1:6">
      <c r="A468" s="45" t="s">
        <v>666</v>
      </c>
      <c r="B468" s="45">
        <v>34</v>
      </c>
      <c r="C468" s="45">
        <v>34</v>
      </c>
      <c r="D468" s="45">
        <v>4.5</v>
      </c>
      <c r="E468" s="45">
        <v>4.5</v>
      </c>
      <c r="F468" s="45">
        <f t="shared" si="7"/>
        <v>0</v>
      </c>
    </row>
    <row r="469" spans="1:6">
      <c r="A469" s="45" t="s">
        <v>125</v>
      </c>
      <c r="B469" s="45">
        <v>1319.404</v>
      </c>
      <c r="C469" s="45">
        <v>1319.404</v>
      </c>
      <c r="D469" s="45">
        <v>1092.1748</v>
      </c>
      <c r="E469" s="45">
        <v>1092.1748</v>
      </c>
      <c r="F469" s="45">
        <f t="shared" si="7"/>
        <v>0</v>
      </c>
    </row>
    <row r="470" spans="1:6">
      <c r="A470" s="45" t="s">
        <v>667</v>
      </c>
      <c r="B470" s="45">
        <v>1803.9096999999999</v>
      </c>
      <c r="C470" s="45">
        <v>1803.9096999999999</v>
      </c>
      <c r="D470" s="45">
        <v>1421.0809999999999</v>
      </c>
      <c r="E470" s="45">
        <v>1421.0809999999999</v>
      </c>
      <c r="F470" s="45">
        <f t="shared" si="7"/>
        <v>0</v>
      </c>
    </row>
    <row r="471" spans="1:6">
      <c r="A471" s="45" t="s">
        <v>188</v>
      </c>
      <c r="B471" s="45">
        <v>924.13</v>
      </c>
      <c r="C471" s="45">
        <v>924.13</v>
      </c>
      <c r="D471" s="45">
        <v>827.68060000000003</v>
      </c>
      <c r="E471" s="45">
        <v>827.68060000000003</v>
      </c>
      <c r="F471" s="45">
        <f t="shared" si="7"/>
        <v>0</v>
      </c>
    </row>
    <row r="472" spans="1:6">
      <c r="A472" s="45" t="s">
        <v>668</v>
      </c>
      <c r="B472" s="45">
        <v>2.35</v>
      </c>
      <c r="C472" s="45">
        <v>0</v>
      </c>
      <c r="D472" s="45">
        <v>2.35</v>
      </c>
      <c r="E472" s="45">
        <v>0</v>
      </c>
      <c r="F472" s="45">
        <f t="shared" si="7"/>
        <v>2.35</v>
      </c>
    </row>
    <row r="473" spans="1:6">
      <c r="A473" s="45" t="s">
        <v>669</v>
      </c>
      <c r="B473" s="45">
        <v>2051.904</v>
      </c>
      <c r="C473" s="45">
        <v>2051.904</v>
      </c>
      <c r="D473" s="45">
        <v>2051.904</v>
      </c>
      <c r="E473" s="45">
        <v>2051.904</v>
      </c>
      <c r="F473" s="45">
        <f t="shared" si="7"/>
        <v>0</v>
      </c>
    </row>
    <row r="474" spans="1:6">
      <c r="A474" s="45" t="s">
        <v>670</v>
      </c>
      <c r="B474" s="45">
        <v>1205.3167000000001</v>
      </c>
      <c r="C474" s="45">
        <v>0</v>
      </c>
      <c r="D474" s="45">
        <v>377.2124</v>
      </c>
      <c r="E474" s="45">
        <v>0</v>
      </c>
      <c r="F474" s="45">
        <f t="shared" si="7"/>
        <v>377.2124</v>
      </c>
    </row>
    <row r="475" spans="1:6">
      <c r="A475" s="45" t="s">
        <v>671</v>
      </c>
      <c r="B475" s="45">
        <v>1032.5707</v>
      </c>
      <c r="C475" s="45">
        <v>0</v>
      </c>
      <c r="D475" s="45">
        <v>1020.42</v>
      </c>
      <c r="E475" s="45">
        <v>0</v>
      </c>
      <c r="F475" s="45">
        <f t="shared" si="7"/>
        <v>1020.42</v>
      </c>
    </row>
    <row r="476" spans="1:6">
      <c r="A476" s="45" t="s">
        <v>672</v>
      </c>
      <c r="B476" s="45">
        <v>1316.1922</v>
      </c>
      <c r="C476" s="45">
        <v>0</v>
      </c>
      <c r="D476" s="45">
        <v>1316.1922</v>
      </c>
      <c r="E476" s="45">
        <v>0</v>
      </c>
      <c r="F476" s="45">
        <f t="shared" si="7"/>
        <v>1316.1922</v>
      </c>
    </row>
    <row r="477" spans="1:6">
      <c r="A477" s="45" t="s">
        <v>673</v>
      </c>
      <c r="B477" s="45">
        <v>188.524</v>
      </c>
      <c r="C477" s="45">
        <v>188.524</v>
      </c>
      <c r="D477" s="45">
        <v>188.524</v>
      </c>
      <c r="E477" s="45">
        <v>188.524</v>
      </c>
      <c r="F477" s="45">
        <f t="shared" si="7"/>
        <v>0</v>
      </c>
    </row>
    <row r="478" spans="1:6">
      <c r="A478" s="45" t="s">
        <v>674</v>
      </c>
      <c r="B478" s="45">
        <v>3171.3701999999998</v>
      </c>
      <c r="C478" s="45">
        <v>0</v>
      </c>
      <c r="D478" s="45">
        <v>2604.0403000000001</v>
      </c>
      <c r="E478" s="45">
        <v>0</v>
      </c>
      <c r="F478" s="45">
        <f t="shared" si="7"/>
        <v>2604.0403000000001</v>
      </c>
    </row>
    <row r="479" spans="1:6">
      <c r="A479" s="45" t="s">
        <v>675</v>
      </c>
      <c r="B479" s="45">
        <v>83.056799999999996</v>
      </c>
      <c r="C479" s="45">
        <v>0</v>
      </c>
      <c r="D479" s="45">
        <v>67.920900000000003</v>
      </c>
      <c r="E479" s="45">
        <v>0</v>
      </c>
      <c r="F479" s="45">
        <f t="shared" si="7"/>
        <v>67.920900000000003</v>
      </c>
    </row>
    <row r="480" spans="1:6">
      <c r="A480" s="45" t="s">
        <v>676</v>
      </c>
      <c r="B480" s="45">
        <v>618.59950000000003</v>
      </c>
      <c r="C480" s="45">
        <v>618.59950000000003</v>
      </c>
      <c r="D480" s="45">
        <v>618.59950000000003</v>
      </c>
      <c r="E480" s="45">
        <v>618.59950000000003</v>
      </c>
      <c r="F480" s="45">
        <f t="shared" si="7"/>
        <v>0</v>
      </c>
    </row>
    <row r="481" spans="1:6">
      <c r="A481" s="45" t="s">
        <v>677</v>
      </c>
      <c r="B481" s="45">
        <v>33.115400000000001</v>
      </c>
      <c r="C481" s="45">
        <v>33.115400000000001</v>
      </c>
      <c r="D481" s="45">
        <v>28.8354</v>
      </c>
      <c r="E481" s="45">
        <v>28.8354</v>
      </c>
      <c r="F481" s="45">
        <f t="shared" si="7"/>
        <v>0</v>
      </c>
    </row>
    <row r="482" spans="1:6">
      <c r="A482" s="45" t="s">
        <v>678</v>
      </c>
      <c r="B482" s="45">
        <v>1930.6443999999999</v>
      </c>
      <c r="C482" s="45">
        <v>1930.6443999999999</v>
      </c>
      <c r="D482" s="45">
        <v>1930.6443999999999</v>
      </c>
      <c r="E482" s="45">
        <v>1930.6443999999999</v>
      </c>
      <c r="F482" s="45">
        <f t="shared" si="7"/>
        <v>0</v>
      </c>
    </row>
    <row r="483" spans="1:6">
      <c r="A483" s="45" t="s">
        <v>679</v>
      </c>
      <c r="B483" s="45">
        <v>3822.9666999999999</v>
      </c>
      <c r="C483" s="45">
        <v>3822.9666999999999</v>
      </c>
      <c r="D483" s="45">
        <v>3822.9666999999999</v>
      </c>
      <c r="E483" s="45">
        <v>3822.9666999999999</v>
      </c>
      <c r="F483" s="45">
        <f t="shared" si="7"/>
        <v>0</v>
      </c>
    </row>
    <row r="484" spans="1:6">
      <c r="A484" s="45" t="s">
        <v>680</v>
      </c>
      <c r="B484" s="45">
        <v>6500</v>
      </c>
      <c r="C484" s="45">
        <v>6500</v>
      </c>
      <c r="D484" s="45">
        <v>1116.1192000000001</v>
      </c>
      <c r="E484" s="45">
        <v>1116.1192000000001</v>
      </c>
      <c r="F484" s="45">
        <f t="shared" si="7"/>
        <v>0</v>
      </c>
    </row>
    <row r="485" spans="1:6">
      <c r="A485" s="45" t="s">
        <v>681</v>
      </c>
      <c r="B485" s="45">
        <v>0</v>
      </c>
      <c r="C485" s="45">
        <v>0</v>
      </c>
      <c r="D485" s="45">
        <v>334.30799999999999</v>
      </c>
      <c r="E485" s="45">
        <v>334.30799999999999</v>
      </c>
      <c r="F485" s="45">
        <f t="shared" si="7"/>
        <v>0</v>
      </c>
    </row>
    <row r="486" spans="1:6">
      <c r="A486" s="45" t="s">
        <v>682</v>
      </c>
      <c r="B486" s="45">
        <v>2870.422</v>
      </c>
      <c r="C486" s="45">
        <v>2287.6019999999999</v>
      </c>
      <c r="D486" s="45">
        <v>1257.1412</v>
      </c>
      <c r="E486" s="45">
        <v>1135.0135</v>
      </c>
      <c r="F486" s="45">
        <f t="shared" si="7"/>
        <v>122.1277</v>
      </c>
    </row>
    <row r="487" spans="1:6">
      <c r="A487" s="45" t="s">
        <v>683</v>
      </c>
      <c r="B487" s="45">
        <v>3403.5034999999998</v>
      </c>
      <c r="C487" s="45">
        <v>0</v>
      </c>
      <c r="D487" s="45">
        <v>1140.3541</v>
      </c>
      <c r="E487" s="45">
        <v>0</v>
      </c>
      <c r="F487" s="45">
        <f t="shared" si="7"/>
        <v>1140.3541</v>
      </c>
    </row>
    <row r="488" spans="1:6">
      <c r="A488" s="45" t="s">
        <v>684</v>
      </c>
      <c r="B488" s="45">
        <v>17.326799999999999</v>
      </c>
      <c r="C488" s="45">
        <v>17.326799999999999</v>
      </c>
      <c r="D488" s="45">
        <v>8.5653000000000006</v>
      </c>
      <c r="E488" s="45">
        <v>8.5653000000000006</v>
      </c>
      <c r="F488" s="45">
        <f t="shared" si="7"/>
        <v>0</v>
      </c>
    </row>
    <row r="489" spans="1:6">
      <c r="A489" s="45" t="s">
        <v>685</v>
      </c>
      <c r="B489" s="45">
        <v>41.6</v>
      </c>
      <c r="C489" s="45">
        <v>41.6</v>
      </c>
      <c r="D489" s="45">
        <v>41.6</v>
      </c>
      <c r="E489" s="45">
        <v>41.6</v>
      </c>
      <c r="F489" s="45">
        <f t="shared" si="7"/>
        <v>0</v>
      </c>
    </row>
    <row r="490" spans="1:6">
      <c r="A490" s="45" t="s">
        <v>686</v>
      </c>
      <c r="B490" s="45">
        <v>128.88120000000001</v>
      </c>
      <c r="C490" s="45">
        <v>128.88120000000001</v>
      </c>
      <c r="D490" s="45">
        <v>128.88120000000001</v>
      </c>
      <c r="E490" s="45">
        <v>128.88120000000001</v>
      </c>
      <c r="F490" s="45">
        <f t="shared" si="7"/>
        <v>0</v>
      </c>
    </row>
    <row r="491" spans="1:6">
      <c r="A491" s="45" t="s">
        <v>687</v>
      </c>
      <c r="B491" s="45">
        <v>156.50040000000001</v>
      </c>
      <c r="C491" s="45">
        <v>52.6265</v>
      </c>
      <c r="D491" s="45">
        <v>213.28149999999999</v>
      </c>
      <c r="E491" s="45">
        <v>10.1273</v>
      </c>
      <c r="F491" s="45">
        <f t="shared" si="7"/>
        <v>203.1542</v>
      </c>
    </row>
    <row r="492" spans="1:6">
      <c r="A492" s="45" t="s">
        <v>688</v>
      </c>
      <c r="B492" s="45">
        <v>837.5838</v>
      </c>
      <c r="C492" s="45">
        <v>322.83710000000002</v>
      </c>
      <c r="D492" s="45">
        <v>769.67</v>
      </c>
      <c r="E492" s="45">
        <v>289.23509999999999</v>
      </c>
      <c r="F492" s="45">
        <f t="shared" si="7"/>
        <v>480.43489999999997</v>
      </c>
    </row>
    <row r="493" spans="1:6">
      <c r="A493" s="45" t="s">
        <v>689</v>
      </c>
      <c r="B493" s="45">
        <v>825.88170000000002</v>
      </c>
      <c r="C493" s="45">
        <v>825.88170000000002</v>
      </c>
      <c r="D493" s="45">
        <v>825.87969999999996</v>
      </c>
      <c r="E493" s="45">
        <v>825.87969999999996</v>
      </c>
      <c r="F493" s="45">
        <f t="shared" si="7"/>
        <v>0</v>
      </c>
    </row>
    <row r="494" spans="1:6">
      <c r="A494" s="45" t="s">
        <v>690</v>
      </c>
      <c r="B494" s="45">
        <v>10789.764499999999</v>
      </c>
      <c r="C494" s="45">
        <v>35.303100000000001</v>
      </c>
      <c r="D494" s="45">
        <v>9526.7996000000003</v>
      </c>
      <c r="E494" s="45">
        <v>35.303100000000001</v>
      </c>
      <c r="F494" s="45">
        <f t="shared" si="7"/>
        <v>9491.4965000000011</v>
      </c>
    </row>
    <row r="495" spans="1:6">
      <c r="A495" s="45" t="s">
        <v>691</v>
      </c>
      <c r="B495" s="45">
        <v>1180</v>
      </c>
      <c r="C495" s="45">
        <v>1030</v>
      </c>
      <c r="D495" s="45">
        <v>210</v>
      </c>
      <c r="E495" s="45">
        <v>210</v>
      </c>
      <c r="F495" s="45">
        <f t="shared" si="7"/>
        <v>0</v>
      </c>
    </row>
    <row r="496" spans="1:6">
      <c r="A496" s="45" t="s">
        <v>114</v>
      </c>
      <c r="B496" s="45">
        <v>2400</v>
      </c>
      <c r="C496" s="45">
        <v>2400</v>
      </c>
      <c r="D496" s="45">
        <v>1362.4481000000001</v>
      </c>
      <c r="E496" s="45">
        <v>1362.4481000000001</v>
      </c>
      <c r="F496" s="45">
        <f t="shared" si="7"/>
        <v>0</v>
      </c>
    </row>
    <row r="497" spans="1:6">
      <c r="A497" s="45" t="s">
        <v>692</v>
      </c>
      <c r="B497" s="45">
        <v>689.64980000000003</v>
      </c>
      <c r="C497" s="45">
        <v>689.64980000000003</v>
      </c>
      <c r="D497" s="45">
        <v>200.57</v>
      </c>
      <c r="E497" s="45">
        <v>200.57</v>
      </c>
      <c r="F497" s="45">
        <f t="shared" si="7"/>
        <v>0</v>
      </c>
    </row>
    <row r="498" spans="1:6">
      <c r="A498" s="45" t="s">
        <v>693</v>
      </c>
      <c r="B498" s="45">
        <v>7.6330999999999998</v>
      </c>
      <c r="C498" s="45">
        <v>7.6330999999999998</v>
      </c>
      <c r="D498" s="45">
        <v>0</v>
      </c>
      <c r="E498" s="45">
        <v>0</v>
      </c>
      <c r="F498" s="45">
        <f t="shared" si="7"/>
        <v>0</v>
      </c>
    </row>
    <row r="499" spans="1:6">
      <c r="A499" s="45" t="s">
        <v>694</v>
      </c>
      <c r="B499" s="45">
        <v>25.706099999999999</v>
      </c>
      <c r="C499" s="45">
        <v>0</v>
      </c>
      <c r="D499" s="45">
        <v>12.822800000000001</v>
      </c>
      <c r="E499" s="45">
        <v>0</v>
      </c>
      <c r="F499" s="45">
        <f t="shared" si="7"/>
        <v>12.822800000000001</v>
      </c>
    </row>
    <row r="500" spans="1:6">
      <c r="A500" s="45" t="s">
        <v>178</v>
      </c>
      <c r="B500" s="45">
        <v>314.7149</v>
      </c>
      <c r="C500" s="45">
        <v>296.73500000000001</v>
      </c>
      <c r="D500" s="45">
        <v>116.36539999999999</v>
      </c>
      <c r="E500" s="45">
        <v>105.8854</v>
      </c>
      <c r="F500" s="45">
        <f t="shared" si="7"/>
        <v>10.47999999999999</v>
      </c>
    </row>
    <row r="501" spans="1:6">
      <c r="A501" s="45" t="s">
        <v>695</v>
      </c>
      <c r="B501" s="45">
        <v>48.728900000000003</v>
      </c>
      <c r="C501" s="45">
        <v>0</v>
      </c>
      <c r="D501" s="45">
        <v>0</v>
      </c>
      <c r="E501" s="45">
        <v>0</v>
      </c>
      <c r="F501" s="45">
        <f t="shared" si="7"/>
        <v>0</v>
      </c>
    </row>
    <row r="502" spans="1:6">
      <c r="A502" s="45" t="s">
        <v>696</v>
      </c>
      <c r="B502" s="45">
        <v>461.66750000000002</v>
      </c>
      <c r="C502" s="45">
        <v>0</v>
      </c>
      <c r="D502" s="45">
        <v>157.98089999999999</v>
      </c>
      <c r="E502" s="45">
        <v>0</v>
      </c>
      <c r="F502" s="45">
        <f t="shared" si="7"/>
        <v>157.98089999999999</v>
      </c>
    </row>
    <row r="503" spans="1:6">
      <c r="A503" s="45" t="s">
        <v>697</v>
      </c>
      <c r="B503" s="45">
        <v>149.47499999999999</v>
      </c>
      <c r="C503" s="45">
        <v>0</v>
      </c>
      <c r="D503" s="45">
        <v>149.47499999999999</v>
      </c>
      <c r="E503" s="45">
        <v>0</v>
      </c>
      <c r="F503" s="45">
        <f t="shared" si="7"/>
        <v>149.47499999999999</v>
      </c>
    </row>
    <row r="504" spans="1:6">
      <c r="A504" s="45" t="s">
        <v>698</v>
      </c>
      <c r="B504" s="45">
        <v>7.0377999999999998</v>
      </c>
      <c r="C504" s="45">
        <v>7.0377999999999998</v>
      </c>
      <c r="D504" s="45">
        <v>2.7684000000000002</v>
      </c>
      <c r="E504" s="45">
        <v>2.7684000000000002</v>
      </c>
      <c r="F504" s="45">
        <f t="shared" si="7"/>
        <v>0</v>
      </c>
    </row>
    <row r="505" spans="1:6">
      <c r="A505" s="45" t="s">
        <v>699</v>
      </c>
      <c r="B505" s="45">
        <v>303.43</v>
      </c>
      <c r="C505" s="45">
        <v>303.43</v>
      </c>
      <c r="D505" s="45">
        <v>280</v>
      </c>
      <c r="E505" s="45">
        <v>280</v>
      </c>
      <c r="F505" s="45">
        <f t="shared" si="7"/>
        <v>0</v>
      </c>
    </row>
    <row r="506" spans="1:6">
      <c r="A506" s="45" t="s">
        <v>700</v>
      </c>
      <c r="B506" s="45">
        <v>119.15</v>
      </c>
      <c r="C506" s="45">
        <v>119.15</v>
      </c>
      <c r="D506" s="45">
        <v>106.06</v>
      </c>
      <c r="E506" s="45">
        <v>106.06</v>
      </c>
      <c r="F506" s="45">
        <f t="shared" si="7"/>
        <v>0</v>
      </c>
    </row>
    <row r="507" spans="1:6">
      <c r="A507" s="45" t="s">
        <v>701</v>
      </c>
      <c r="B507" s="45">
        <v>30.984999999999999</v>
      </c>
      <c r="C507" s="45">
        <v>27.4406</v>
      </c>
      <c r="D507" s="45">
        <v>22</v>
      </c>
      <c r="E507" s="45">
        <v>19</v>
      </c>
      <c r="F507" s="45">
        <f t="shared" si="7"/>
        <v>3</v>
      </c>
    </row>
    <row r="508" spans="1:6">
      <c r="A508" s="45" t="s">
        <v>702</v>
      </c>
      <c r="B508" s="45">
        <v>85.632900000000006</v>
      </c>
      <c r="C508" s="45">
        <v>85.632900000000006</v>
      </c>
      <c r="D508" s="45">
        <v>46.753300000000003</v>
      </c>
      <c r="E508" s="45">
        <v>46.753300000000003</v>
      </c>
      <c r="F508" s="45">
        <f t="shared" si="7"/>
        <v>0</v>
      </c>
    </row>
    <row r="509" spans="1:6">
      <c r="A509" s="45" t="s">
        <v>703</v>
      </c>
      <c r="B509" s="45">
        <v>2400</v>
      </c>
      <c r="C509" s="45">
        <v>2400</v>
      </c>
      <c r="D509" s="45">
        <v>926.59860000000003</v>
      </c>
      <c r="E509" s="45">
        <v>926.59860000000003</v>
      </c>
      <c r="F509" s="45">
        <f t="shared" si="7"/>
        <v>0</v>
      </c>
    </row>
    <row r="510" spans="1:6">
      <c r="A510" s="45" t="s">
        <v>704</v>
      </c>
      <c r="B510" s="45">
        <v>636.93050000000005</v>
      </c>
      <c r="C510" s="45">
        <v>0</v>
      </c>
      <c r="D510" s="45">
        <v>0</v>
      </c>
      <c r="E510" s="45">
        <v>0</v>
      </c>
      <c r="F510" s="45">
        <f t="shared" si="7"/>
        <v>0</v>
      </c>
    </row>
    <row r="511" spans="1:6">
      <c r="A511" s="45" t="s">
        <v>705</v>
      </c>
      <c r="B511" s="45">
        <v>108.2863</v>
      </c>
      <c r="C511" s="45">
        <v>108.2863</v>
      </c>
      <c r="D511" s="45">
        <v>108.2863</v>
      </c>
      <c r="E511" s="45">
        <v>108.2863</v>
      </c>
      <c r="F511" s="45">
        <f t="shared" si="7"/>
        <v>0</v>
      </c>
    </row>
    <row r="512" spans="1:6">
      <c r="A512" s="45" t="s">
        <v>706</v>
      </c>
      <c r="B512" s="45">
        <v>199.8682</v>
      </c>
      <c r="C512" s="45">
        <v>199.8682</v>
      </c>
      <c r="D512" s="45">
        <v>101.1288</v>
      </c>
      <c r="E512" s="45">
        <v>101.1288</v>
      </c>
      <c r="F512" s="45">
        <f t="shared" si="7"/>
        <v>0</v>
      </c>
    </row>
    <row r="513" spans="1:6">
      <c r="A513" s="45" t="s">
        <v>206</v>
      </c>
      <c r="B513" s="45">
        <v>5021.5636000000004</v>
      </c>
      <c r="C513" s="45">
        <v>4200</v>
      </c>
      <c r="D513" s="45">
        <v>2755.8575999999998</v>
      </c>
      <c r="E513" s="45">
        <v>1992.9544000000001</v>
      </c>
      <c r="F513" s="45">
        <f t="shared" si="7"/>
        <v>762.90319999999974</v>
      </c>
    </row>
    <row r="514" spans="1:6">
      <c r="A514" s="45" t="s">
        <v>707</v>
      </c>
      <c r="B514" s="45">
        <v>290.20400000000001</v>
      </c>
      <c r="C514" s="45">
        <v>0</v>
      </c>
      <c r="D514" s="45">
        <v>290.20400000000001</v>
      </c>
      <c r="E514" s="45">
        <v>0</v>
      </c>
      <c r="F514" s="45">
        <f t="shared" ref="F514:F577" si="8">D514-E514</f>
        <v>290.20400000000001</v>
      </c>
    </row>
    <row r="515" spans="1:6">
      <c r="A515" s="45" t="s">
        <v>708</v>
      </c>
      <c r="B515" s="45">
        <v>9054.4632999999994</v>
      </c>
      <c r="C515" s="45">
        <v>9054.4632999999994</v>
      </c>
      <c r="D515" s="45">
        <v>9054.4632999999994</v>
      </c>
      <c r="E515" s="45">
        <v>9054.4632999999994</v>
      </c>
      <c r="F515" s="45">
        <f t="shared" si="8"/>
        <v>0</v>
      </c>
    </row>
    <row r="516" spans="1:6">
      <c r="A516" s="45" t="s">
        <v>709</v>
      </c>
      <c r="B516" s="45">
        <v>3.0350999999999999</v>
      </c>
      <c r="C516" s="45">
        <v>3.0350999999999999</v>
      </c>
      <c r="D516" s="45">
        <v>0.9667</v>
      </c>
      <c r="E516" s="45">
        <v>0.9667</v>
      </c>
      <c r="F516" s="45">
        <f t="shared" si="8"/>
        <v>0</v>
      </c>
    </row>
    <row r="517" spans="1:6">
      <c r="A517" s="45" t="s">
        <v>710</v>
      </c>
      <c r="B517" s="45">
        <v>4870.8512000000001</v>
      </c>
      <c r="C517" s="45">
        <v>4000</v>
      </c>
      <c r="D517" s="45">
        <v>4870.8512000000001</v>
      </c>
      <c r="E517" s="45">
        <v>4000</v>
      </c>
      <c r="F517" s="45">
        <f t="shared" si="8"/>
        <v>870.85120000000006</v>
      </c>
    </row>
    <row r="518" spans="1:6">
      <c r="A518" s="45" t="s">
        <v>711</v>
      </c>
      <c r="B518" s="45">
        <v>4472.6118999999999</v>
      </c>
      <c r="C518" s="45">
        <v>4.5791000000000004</v>
      </c>
      <c r="D518" s="45">
        <v>2531.14</v>
      </c>
      <c r="E518" s="45">
        <v>4.57</v>
      </c>
      <c r="F518" s="45">
        <f t="shared" si="8"/>
        <v>2526.5699999999997</v>
      </c>
    </row>
    <row r="519" spans="1:6">
      <c r="A519" s="45" t="s">
        <v>712</v>
      </c>
      <c r="B519" s="45">
        <v>347.15679999999998</v>
      </c>
      <c r="C519" s="45">
        <v>0</v>
      </c>
      <c r="D519" s="45">
        <v>347.15679999999998</v>
      </c>
      <c r="E519" s="45">
        <v>0</v>
      </c>
      <c r="F519" s="45">
        <f t="shared" si="8"/>
        <v>347.15679999999998</v>
      </c>
    </row>
    <row r="520" spans="1:6">
      <c r="A520" s="45" t="s">
        <v>713</v>
      </c>
      <c r="B520" s="45">
        <v>53.313400000000001</v>
      </c>
      <c r="C520" s="45">
        <v>0</v>
      </c>
      <c r="D520" s="45">
        <v>52.117699999999999</v>
      </c>
      <c r="E520" s="45">
        <v>0</v>
      </c>
      <c r="F520" s="45">
        <f t="shared" si="8"/>
        <v>52.117699999999999</v>
      </c>
    </row>
    <row r="521" spans="1:6">
      <c r="A521" s="45" t="s">
        <v>714</v>
      </c>
      <c r="B521" s="45">
        <v>1506.4529</v>
      </c>
      <c r="C521" s="45">
        <v>55.355800000000002</v>
      </c>
      <c r="D521" s="45">
        <v>1500.0467000000001</v>
      </c>
      <c r="E521" s="45">
        <v>54.694200000000002</v>
      </c>
      <c r="F521" s="45">
        <f t="shared" si="8"/>
        <v>1445.3525000000002</v>
      </c>
    </row>
    <row r="522" spans="1:6">
      <c r="A522" s="45" t="s">
        <v>186</v>
      </c>
      <c r="B522" s="45">
        <v>383.81349999999998</v>
      </c>
      <c r="C522" s="45">
        <v>383.81349999999998</v>
      </c>
      <c r="D522" s="45">
        <v>360.40539999999999</v>
      </c>
      <c r="E522" s="45">
        <v>360.40539999999999</v>
      </c>
      <c r="F522" s="45">
        <f t="shared" si="8"/>
        <v>0</v>
      </c>
    </row>
    <row r="523" spans="1:6">
      <c r="A523" s="45" t="s">
        <v>715</v>
      </c>
      <c r="B523" s="45">
        <v>2311.3932</v>
      </c>
      <c r="C523" s="45">
        <v>2311.3932</v>
      </c>
      <c r="D523" s="45">
        <v>2311.3932</v>
      </c>
      <c r="E523" s="45">
        <v>2311.3932</v>
      </c>
      <c r="F523" s="45">
        <f t="shared" si="8"/>
        <v>0</v>
      </c>
    </row>
    <row r="524" spans="1:6">
      <c r="A524" s="45" t="s">
        <v>167</v>
      </c>
      <c r="B524" s="45">
        <v>122.5894</v>
      </c>
      <c r="C524" s="45">
        <v>107.28530000000001</v>
      </c>
      <c r="D524" s="45">
        <v>180.01</v>
      </c>
      <c r="E524" s="45">
        <v>88.87</v>
      </c>
      <c r="F524" s="45">
        <f t="shared" si="8"/>
        <v>91.139999999999986</v>
      </c>
    </row>
    <row r="525" spans="1:6">
      <c r="A525" s="45" t="s">
        <v>716</v>
      </c>
      <c r="B525" s="45">
        <v>362.80239999999998</v>
      </c>
      <c r="C525" s="45">
        <v>0</v>
      </c>
      <c r="D525" s="45">
        <v>0</v>
      </c>
      <c r="E525" s="45">
        <v>0</v>
      </c>
      <c r="F525" s="45">
        <f t="shared" si="8"/>
        <v>0</v>
      </c>
    </row>
    <row r="526" spans="1:6">
      <c r="A526" s="45" t="s">
        <v>717</v>
      </c>
      <c r="B526" s="45">
        <v>1271.6423</v>
      </c>
      <c r="C526" s="45">
        <v>1270</v>
      </c>
      <c r="D526" s="45">
        <v>572.67430000000002</v>
      </c>
      <c r="E526" s="45">
        <v>572.18150000000003</v>
      </c>
      <c r="F526" s="45">
        <f t="shared" si="8"/>
        <v>0.49279999999998836</v>
      </c>
    </row>
    <row r="527" spans="1:6">
      <c r="A527" s="45" t="s">
        <v>718</v>
      </c>
      <c r="B527" s="45">
        <v>0</v>
      </c>
      <c r="C527" s="45">
        <v>0</v>
      </c>
      <c r="D527" s="45">
        <v>282.06</v>
      </c>
      <c r="E527" s="45">
        <v>282.06</v>
      </c>
      <c r="F527" s="45">
        <f t="shared" si="8"/>
        <v>0</v>
      </c>
    </row>
    <row r="528" spans="1:6">
      <c r="A528" s="45" t="s">
        <v>719</v>
      </c>
      <c r="B528" s="45">
        <v>2203.7755999999999</v>
      </c>
      <c r="C528" s="45">
        <v>2203.7755999999999</v>
      </c>
      <c r="D528" s="45">
        <v>2203.7755999999999</v>
      </c>
      <c r="E528" s="45">
        <v>2203.7755999999999</v>
      </c>
      <c r="F528" s="45">
        <f t="shared" si="8"/>
        <v>0</v>
      </c>
    </row>
    <row r="529" spans="1:6">
      <c r="A529" s="45" t="s">
        <v>181</v>
      </c>
      <c r="B529" s="45">
        <v>81.971000000000004</v>
      </c>
      <c r="C529" s="45">
        <v>81.971000000000004</v>
      </c>
      <c r="D529" s="45">
        <v>81.75</v>
      </c>
      <c r="E529" s="45">
        <v>81.75</v>
      </c>
      <c r="F529" s="45">
        <f t="shared" si="8"/>
        <v>0</v>
      </c>
    </row>
    <row r="530" spans="1:6">
      <c r="A530" s="45" t="s">
        <v>720</v>
      </c>
      <c r="B530" s="45">
        <v>70</v>
      </c>
      <c r="C530" s="45">
        <v>70</v>
      </c>
      <c r="D530" s="45">
        <v>0</v>
      </c>
      <c r="E530" s="45">
        <v>0</v>
      </c>
      <c r="F530" s="45">
        <f t="shared" si="8"/>
        <v>0</v>
      </c>
    </row>
    <row r="531" spans="1:6">
      <c r="A531" s="45" t="s">
        <v>721</v>
      </c>
      <c r="B531" s="45">
        <v>175.4905</v>
      </c>
      <c r="C531" s="45">
        <v>175.4905</v>
      </c>
      <c r="D531" s="45">
        <v>175.4905</v>
      </c>
      <c r="E531" s="45">
        <v>175.4905</v>
      </c>
      <c r="F531" s="45">
        <f t="shared" si="8"/>
        <v>0</v>
      </c>
    </row>
    <row r="532" spans="1:6">
      <c r="A532" s="45" t="s">
        <v>722</v>
      </c>
      <c r="B532" s="45">
        <v>143.61660000000001</v>
      </c>
      <c r="C532" s="45">
        <v>143.61660000000001</v>
      </c>
      <c r="D532" s="45">
        <v>48.580399999999997</v>
      </c>
      <c r="E532" s="45">
        <v>48.580399999999997</v>
      </c>
      <c r="F532" s="45">
        <f t="shared" si="8"/>
        <v>0</v>
      </c>
    </row>
    <row r="533" spans="1:6">
      <c r="A533" s="45" t="s">
        <v>723</v>
      </c>
      <c r="B533" s="45">
        <v>101.5682</v>
      </c>
      <c r="C533" s="45">
        <v>89.378200000000007</v>
      </c>
      <c r="D533" s="45">
        <v>98.78</v>
      </c>
      <c r="E533" s="45">
        <v>86.59</v>
      </c>
      <c r="F533" s="45">
        <f t="shared" si="8"/>
        <v>12.189999999999998</v>
      </c>
    </row>
    <row r="534" spans="1:6">
      <c r="A534" s="45" t="s">
        <v>724</v>
      </c>
      <c r="B534" s="45">
        <v>1574.4543000000001</v>
      </c>
      <c r="C534" s="45">
        <v>0</v>
      </c>
      <c r="D534" s="45">
        <v>1485.5742</v>
      </c>
      <c r="E534" s="45">
        <v>0</v>
      </c>
      <c r="F534" s="45">
        <f t="shared" si="8"/>
        <v>1485.5742</v>
      </c>
    </row>
    <row r="535" spans="1:6">
      <c r="A535" s="45" t="s">
        <v>725</v>
      </c>
      <c r="B535" s="45">
        <v>525.02380000000005</v>
      </c>
      <c r="C535" s="45">
        <v>440.90699999999998</v>
      </c>
      <c r="D535" s="45">
        <v>275.54649999999998</v>
      </c>
      <c r="E535" s="45">
        <v>220.58170000000001</v>
      </c>
      <c r="F535" s="45">
        <f t="shared" si="8"/>
        <v>54.964799999999968</v>
      </c>
    </row>
    <row r="536" spans="1:6">
      <c r="A536" s="45" t="s">
        <v>726</v>
      </c>
      <c r="B536" s="45">
        <v>49.06</v>
      </c>
      <c r="C536" s="45">
        <v>0</v>
      </c>
      <c r="D536" s="45">
        <v>0</v>
      </c>
      <c r="E536" s="45">
        <v>0</v>
      </c>
      <c r="F536" s="45">
        <f t="shared" si="8"/>
        <v>0</v>
      </c>
    </row>
    <row r="537" spans="1:6">
      <c r="A537" s="45" t="s">
        <v>727</v>
      </c>
      <c r="B537" s="45">
        <v>7730.8644999999997</v>
      </c>
      <c r="C537" s="45">
        <v>0</v>
      </c>
      <c r="D537" s="45">
        <v>364</v>
      </c>
      <c r="E537" s="45">
        <v>0</v>
      </c>
      <c r="F537" s="45">
        <f t="shared" si="8"/>
        <v>364</v>
      </c>
    </row>
    <row r="538" spans="1:6">
      <c r="A538" s="45" t="s">
        <v>728</v>
      </c>
      <c r="B538" s="45">
        <v>1289.9928</v>
      </c>
      <c r="C538" s="45">
        <v>0</v>
      </c>
      <c r="D538" s="45">
        <v>1152.4382000000001</v>
      </c>
      <c r="E538" s="45">
        <v>0</v>
      </c>
      <c r="F538" s="45">
        <f t="shared" si="8"/>
        <v>1152.4382000000001</v>
      </c>
    </row>
    <row r="539" spans="1:6">
      <c r="A539" s="45" t="s">
        <v>729</v>
      </c>
      <c r="B539" s="45">
        <v>562.80989999999997</v>
      </c>
      <c r="C539" s="45">
        <v>551.75120000000004</v>
      </c>
      <c r="D539" s="45">
        <v>562.80989999999997</v>
      </c>
      <c r="E539" s="45">
        <v>551.75120000000004</v>
      </c>
      <c r="F539" s="45">
        <f t="shared" si="8"/>
        <v>11.058699999999931</v>
      </c>
    </row>
    <row r="540" spans="1:6">
      <c r="A540" s="103" t="s">
        <v>205</v>
      </c>
      <c r="B540" s="45">
        <v>5434.36</v>
      </c>
      <c r="C540" s="45">
        <v>5431.741</v>
      </c>
      <c r="D540" s="45">
        <v>5408.61</v>
      </c>
      <c r="E540" s="45">
        <v>5406</v>
      </c>
      <c r="F540" s="45">
        <f t="shared" si="8"/>
        <v>2.6099999999996726</v>
      </c>
    </row>
    <row r="541" spans="1:6">
      <c r="A541" s="103" t="s">
        <v>204</v>
      </c>
      <c r="B541" s="45">
        <v>2605.3935000000001</v>
      </c>
      <c r="C541" s="45">
        <v>1537.0197000000001</v>
      </c>
      <c r="D541" s="45">
        <v>1506.0907</v>
      </c>
      <c r="E541" s="45">
        <v>1506.0907</v>
      </c>
      <c r="F541" s="45">
        <f t="shared" si="8"/>
        <v>0</v>
      </c>
    </row>
    <row r="542" spans="1:6">
      <c r="A542" s="45" t="s">
        <v>730</v>
      </c>
      <c r="B542" s="45">
        <v>91</v>
      </c>
      <c r="C542" s="45">
        <v>91</v>
      </c>
      <c r="D542" s="45">
        <v>92.8</v>
      </c>
      <c r="E542" s="45">
        <v>92.8</v>
      </c>
      <c r="F542" s="45">
        <f t="shared" si="8"/>
        <v>0</v>
      </c>
    </row>
    <row r="543" spans="1:6">
      <c r="A543" s="45" t="s">
        <v>731</v>
      </c>
      <c r="B543" s="45">
        <v>13.8</v>
      </c>
      <c r="C543" s="45">
        <v>13.8</v>
      </c>
      <c r="D543" s="45">
        <v>22.2</v>
      </c>
      <c r="E543" s="45">
        <v>22.2</v>
      </c>
      <c r="F543" s="45">
        <f t="shared" si="8"/>
        <v>0</v>
      </c>
    </row>
    <row r="544" spans="1:6">
      <c r="A544" s="45" t="s">
        <v>732</v>
      </c>
      <c r="B544" s="45">
        <v>3709.5293000000001</v>
      </c>
      <c r="C544" s="45">
        <v>0</v>
      </c>
      <c r="D544" s="45">
        <v>3120.2483000000002</v>
      </c>
      <c r="E544" s="45">
        <v>0</v>
      </c>
      <c r="F544" s="45">
        <f t="shared" si="8"/>
        <v>3120.2483000000002</v>
      </c>
    </row>
    <row r="545" spans="1:6">
      <c r="A545" s="45" t="s">
        <v>226</v>
      </c>
      <c r="B545" s="45">
        <v>8.4346999999999994</v>
      </c>
      <c r="C545" s="45">
        <v>0</v>
      </c>
      <c r="D545" s="45">
        <v>0</v>
      </c>
      <c r="E545" s="45">
        <v>0</v>
      </c>
      <c r="F545" s="45">
        <f t="shared" si="8"/>
        <v>0</v>
      </c>
    </row>
    <row r="546" spans="1:6">
      <c r="A546" s="45" t="s">
        <v>733</v>
      </c>
      <c r="B546" s="45">
        <v>3800</v>
      </c>
      <c r="C546" s="45">
        <v>3800</v>
      </c>
      <c r="D546" s="45">
        <v>2374.8986</v>
      </c>
      <c r="E546" s="45">
        <v>2374.8986</v>
      </c>
      <c r="F546" s="45">
        <f t="shared" si="8"/>
        <v>0</v>
      </c>
    </row>
    <row r="547" spans="1:6">
      <c r="A547" s="45" t="s">
        <v>734</v>
      </c>
      <c r="B547" s="45">
        <v>87.423000000000002</v>
      </c>
      <c r="C547" s="45">
        <v>87.423000000000002</v>
      </c>
      <c r="D547" s="45">
        <v>60</v>
      </c>
      <c r="E547" s="45">
        <v>60</v>
      </c>
      <c r="F547" s="45">
        <f t="shared" si="8"/>
        <v>0</v>
      </c>
    </row>
    <row r="548" spans="1:6">
      <c r="A548" s="45" t="s">
        <v>244</v>
      </c>
      <c r="B548" s="45">
        <v>3896.5241999999998</v>
      </c>
      <c r="C548" s="45">
        <v>0</v>
      </c>
      <c r="D548" s="45">
        <v>2335.1765999999998</v>
      </c>
      <c r="E548" s="45">
        <v>0</v>
      </c>
      <c r="F548" s="45">
        <f t="shared" si="8"/>
        <v>2335.1765999999998</v>
      </c>
    </row>
    <row r="549" spans="1:6">
      <c r="A549" s="45" t="s">
        <v>735</v>
      </c>
      <c r="B549" s="45">
        <v>25.5398</v>
      </c>
      <c r="C549" s="45">
        <v>25.5398</v>
      </c>
      <c r="D549" s="45">
        <v>25.5398</v>
      </c>
      <c r="E549" s="45">
        <v>25.5398</v>
      </c>
      <c r="F549" s="45">
        <f t="shared" si="8"/>
        <v>0</v>
      </c>
    </row>
    <row r="550" spans="1:6">
      <c r="A550" s="45" t="s">
        <v>200</v>
      </c>
      <c r="B550" s="45">
        <v>1967.7570000000001</v>
      </c>
      <c r="C550" s="45">
        <v>1967.7570000000001</v>
      </c>
      <c r="D550" s="45">
        <v>452.80930000000001</v>
      </c>
      <c r="E550" s="45">
        <v>452.80930000000001</v>
      </c>
      <c r="F550" s="45">
        <f t="shared" si="8"/>
        <v>0</v>
      </c>
    </row>
    <row r="551" spans="1:6">
      <c r="A551" s="45" t="s">
        <v>736</v>
      </c>
      <c r="B551" s="45">
        <v>5528.2610999999997</v>
      </c>
      <c r="C551" s="45">
        <v>0</v>
      </c>
      <c r="D551" s="45">
        <v>885</v>
      </c>
      <c r="E551" s="45">
        <v>0</v>
      </c>
      <c r="F551" s="45">
        <f t="shared" si="8"/>
        <v>885</v>
      </c>
    </row>
    <row r="552" spans="1:6">
      <c r="A552" s="45" t="s">
        <v>737</v>
      </c>
      <c r="B552" s="45">
        <v>6927</v>
      </c>
      <c r="C552" s="45">
        <v>6927</v>
      </c>
      <c r="D552" s="45">
        <v>4342</v>
      </c>
      <c r="E552" s="45">
        <v>4342</v>
      </c>
      <c r="F552" s="45">
        <f t="shared" si="8"/>
        <v>0</v>
      </c>
    </row>
    <row r="553" spans="1:6">
      <c r="A553" s="45" t="s">
        <v>738</v>
      </c>
      <c r="B553" s="45">
        <v>1257.6436000000001</v>
      </c>
      <c r="C553" s="45">
        <v>0</v>
      </c>
      <c r="D553" s="45">
        <v>1257.6436000000001</v>
      </c>
      <c r="E553" s="45">
        <v>0</v>
      </c>
      <c r="F553" s="45">
        <f t="shared" si="8"/>
        <v>1257.6436000000001</v>
      </c>
    </row>
    <row r="554" spans="1:6">
      <c r="A554" s="45" t="s">
        <v>739</v>
      </c>
      <c r="B554" s="45">
        <v>2.1307</v>
      </c>
      <c r="C554" s="45">
        <v>2.1307</v>
      </c>
      <c r="D554" s="45">
        <v>2.1307</v>
      </c>
      <c r="E554" s="45">
        <v>2.1307</v>
      </c>
      <c r="F554" s="45">
        <f t="shared" si="8"/>
        <v>0</v>
      </c>
    </row>
    <row r="555" spans="1:6">
      <c r="A555" s="45" t="s">
        <v>234</v>
      </c>
      <c r="B555" s="45">
        <v>371.5478</v>
      </c>
      <c r="C555" s="45">
        <v>371.5478</v>
      </c>
      <c r="D555" s="45">
        <v>190</v>
      </c>
      <c r="E555" s="45">
        <v>190</v>
      </c>
      <c r="F555" s="45">
        <f t="shared" si="8"/>
        <v>0</v>
      </c>
    </row>
    <row r="556" spans="1:6">
      <c r="A556" s="45" t="s">
        <v>740</v>
      </c>
      <c r="B556" s="45">
        <v>34</v>
      </c>
      <c r="C556" s="45">
        <v>34</v>
      </c>
      <c r="D556" s="45">
        <v>34</v>
      </c>
      <c r="E556" s="45">
        <v>34</v>
      </c>
      <c r="F556" s="45">
        <f t="shared" si="8"/>
        <v>0</v>
      </c>
    </row>
    <row r="557" spans="1:6">
      <c r="A557" s="45" t="s">
        <v>191</v>
      </c>
      <c r="B557" s="45">
        <v>1520.6378999999999</v>
      </c>
      <c r="C557" s="45">
        <v>1000</v>
      </c>
      <c r="D557" s="45">
        <v>1141.6274000000001</v>
      </c>
      <c r="E557" s="45">
        <v>628.69000000000005</v>
      </c>
      <c r="F557" s="45">
        <f t="shared" si="8"/>
        <v>512.93740000000003</v>
      </c>
    </row>
    <row r="558" spans="1:6">
      <c r="A558" s="45" t="s">
        <v>741</v>
      </c>
      <c r="B558" s="45">
        <v>208.78880000000001</v>
      </c>
      <c r="C558" s="45">
        <v>208.78880000000001</v>
      </c>
      <c r="D558" s="45">
        <v>208.78880000000001</v>
      </c>
      <c r="E558" s="45">
        <v>208.78880000000001</v>
      </c>
      <c r="F558" s="45">
        <f t="shared" si="8"/>
        <v>0</v>
      </c>
    </row>
    <row r="559" spans="1:6">
      <c r="A559" s="45" t="s">
        <v>124</v>
      </c>
      <c r="B559" s="45">
        <v>77.798299999999998</v>
      </c>
      <c r="C559" s="45">
        <v>77.798299999999998</v>
      </c>
      <c r="D559" s="45">
        <v>77.798299999999998</v>
      </c>
      <c r="E559" s="45">
        <v>77.798299999999998</v>
      </c>
      <c r="F559" s="45">
        <f t="shared" si="8"/>
        <v>0</v>
      </c>
    </row>
    <row r="560" spans="1:6">
      <c r="A560" s="45" t="s">
        <v>742</v>
      </c>
      <c r="B560" s="45">
        <v>40.51</v>
      </c>
      <c r="C560" s="45">
        <v>40.51</v>
      </c>
      <c r="D560" s="45">
        <v>0</v>
      </c>
      <c r="E560" s="45">
        <v>0</v>
      </c>
      <c r="F560" s="45">
        <f t="shared" si="8"/>
        <v>0</v>
      </c>
    </row>
    <row r="561" spans="1:6">
      <c r="A561" s="45" t="s">
        <v>743</v>
      </c>
      <c r="B561" s="45">
        <v>99.084699999999998</v>
      </c>
      <c r="C561" s="45">
        <v>99.084699999999998</v>
      </c>
      <c r="D561" s="45">
        <v>97.112399999999994</v>
      </c>
      <c r="E561" s="45">
        <v>97.112399999999994</v>
      </c>
      <c r="F561" s="45">
        <f t="shared" si="8"/>
        <v>0</v>
      </c>
    </row>
    <row r="562" spans="1:6">
      <c r="A562" s="45" t="s">
        <v>744</v>
      </c>
      <c r="B562" s="45">
        <v>632.88189999999997</v>
      </c>
      <c r="C562" s="45">
        <v>0</v>
      </c>
      <c r="D562" s="45">
        <v>632.88189999999997</v>
      </c>
      <c r="E562" s="45">
        <v>0</v>
      </c>
      <c r="F562" s="45">
        <f t="shared" si="8"/>
        <v>632.88189999999997</v>
      </c>
    </row>
    <row r="563" spans="1:6">
      <c r="A563" s="45" t="s">
        <v>745</v>
      </c>
      <c r="B563" s="45">
        <v>6.4737999999999998</v>
      </c>
      <c r="C563" s="45">
        <v>0</v>
      </c>
      <c r="D563" s="45">
        <v>2.9</v>
      </c>
      <c r="E563" s="45">
        <v>0</v>
      </c>
      <c r="F563" s="45">
        <f t="shared" si="8"/>
        <v>2.9</v>
      </c>
    </row>
    <row r="564" spans="1:6">
      <c r="A564" s="45" t="s">
        <v>746</v>
      </c>
      <c r="B564" s="45">
        <v>5.2968999999999999</v>
      </c>
      <c r="C564" s="45">
        <v>0</v>
      </c>
      <c r="D564" s="45">
        <v>3.2976999999999999</v>
      </c>
      <c r="E564" s="45">
        <v>0</v>
      </c>
      <c r="F564" s="45">
        <f t="shared" si="8"/>
        <v>3.2976999999999999</v>
      </c>
    </row>
    <row r="565" spans="1:6">
      <c r="A565" s="45" t="s">
        <v>163</v>
      </c>
      <c r="B565" s="45">
        <v>5193.4682000000003</v>
      </c>
      <c r="C565" s="45">
        <v>5193.4682000000003</v>
      </c>
      <c r="D565" s="45">
        <v>2121.0796</v>
      </c>
      <c r="E565" s="45">
        <v>2121.0796</v>
      </c>
      <c r="F565" s="45">
        <f t="shared" si="8"/>
        <v>0</v>
      </c>
    </row>
    <row r="566" spans="1:6">
      <c r="A566" s="45" t="s">
        <v>747</v>
      </c>
      <c r="B566" s="45">
        <v>6</v>
      </c>
      <c r="C566" s="45">
        <v>0</v>
      </c>
      <c r="D566" s="45">
        <v>4</v>
      </c>
      <c r="E566" s="45">
        <v>0</v>
      </c>
      <c r="F566" s="45">
        <f t="shared" si="8"/>
        <v>4</v>
      </c>
    </row>
    <row r="567" spans="1:6">
      <c r="A567" s="45" t="s">
        <v>748</v>
      </c>
      <c r="B567" s="45">
        <v>2000</v>
      </c>
      <c r="C567" s="45">
        <v>0</v>
      </c>
      <c r="D567" s="45">
        <v>470</v>
      </c>
      <c r="E567" s="45">
        <v>0</v>
      </c>
      <c r="F567" s="45">
        <f t="shared" si="8"/>
        <v>470</v>
      </c>
    </row>
    <row r="568" spans="1:6">
      <c r="A568" s="45" t="s">
        <v>749</v>
      </c>
      <c r="B568" s="45">
        <v>701.03449999999998</v>
      </c>
      <c r="C568" s="45">
        <v>0</v>
      </c>
      <c r="D568" s="45">
        <v>345</v>
      </c>
      <c r="E568" s="45">
        <v>0</v>
      </c>
      <c r="F568" s="45">
        <f t="shared" si="8"/>
        <v>345</v>
      </c>
    </row>
    <row r="569" spans="1:6">
      <c r="A569" s="45" t="s">
        <v>750</v>
      </c>
      <c r="B569" s="45">
        <v>848.97680000000003</v>
      </c>
      <c r="C569" s="45">
        <v>0</v>
      </c>
      <c r="D569" s="45">
        <v>506</v>
      </c>
      <c r="E569" s="45">
        <v>0</v>
      </c>
      <c r="F569" s="45">
        <f t="shared" si="8"/>
        <v>506</v>
      </c>
    </row>
    <row r="570" spans="1:6">
      <c r="A570" s="45" t="s">
        <v>751</v>
      </c>
      <c r="B570" s="45">
        <v>1418.4052999999999</v>
      </c>
      <c r="C570" s="45">
        <v>1418.4052999999999</v>
      </c>
      <c r="D570" s="45">
        <v>1330.6947</v>
      </c>
      <c r="E570" s="45">
        <v>1330.6947</v>
      </c>
      <c r="F570" s="45">
        <f t="shared" si="8"/>
        <v>0</v>
      </c>
    </row>
    <row r="571" spans="1:6">
      <c r="A571" s="45" t="s">
        <v>752</v>
      </c>
      <c r="B571" s="45">
        <v>11.118399999999999</v>
      </c>
      <c r="C571" s="45">
        <v>11.118399999999999</v>
      </c>
      <c r="D571" s="45">
        <v>10.49</v>
      </c>
      <c r="E571" s="45">
        <v>10.49</v>
      </c>
      <c r="F571" s="45">
        <f t="shared" si="8"/>
        <v>0</v>
      </c>
    </row>
    <row r="572" spans="1:6">
      <c r="A572" s="45" t="s">
        <v>753</v>
      </c>
      <c r="B572" s="45">
        <v>4283</v>
      </c>
      <c r="C572" s="45">
        <v>4283</v>
      </c>
      <c r="D572" s="45">
        <v>4283</v>
      </c>
      <c r="E572" s="45">
        <v>4283</v>
      </c>
      <c r="F572" s="45">
        <f t="shared" si="8"/>
        <v>0</v>
      </c>
    </row>
    <row r="573" spans="1:6">
      <c r="A573" s="45" t="s">
        <v>754</v>
      </c>
      <c r="B573" s="45">
        <v>2140.1799999999998</v>
      </c>
      <c r="C573" s="45">
        <v>2118.91</v>
      </c>
      <c r="D573" s="45">
        <v>2011.95</v>
      </c>
      <c r="E573" s="45">
        <v>1990.68</v>
      </c>
      <c r="F573" s="45">
        <f t="shared" si="8"/>
        <v>21.269999999999982</v>
      </c>
    </row>
    <row r="574" spans="1:6">
      <c r="A574" s="45" t="s">
        <v>755</v>
      </c>
      <c r="B574" s="45">
        <v>1630.2103999999999</v>
      </c>
      <c r="C574" s="45">
        <v>0</v>
      </c>
      <c r="D574" s="45">
        <v>1568.9257</v>
      </c>
      <c r="E574" s="45">
        <v>0</v>
      </c>
      <c r="F574" s="45">
        <f t="shared" si="8"/>
        <v>1568.9257</v>
      </c>
    </row>
    <row r="575" spans="1:6">
      <c r="A575" s="45" t="s">
        <v>756</v>
      </c>
      <c r="B575" s="45">
        <v>196.70179999999999</v>
      </c>
      <c r="C575" s="45">
        <v>196.70179999999999</v>
      </c>
      <c r="D575" s="45">
        <v>70</v>
      </c>
      <c r="E575" s="45">
        <v>70</v>
      </c>
      <c r="F575" s="45">
        <f t="shared" si="8"/>
        <v>0</v>
      </c>
    </row>
    <row r="576" spans="1:6">
      <c r="A576" s="45" t="s">
        <v>757</v>
      </c>
      <c r="B576" s="45">
        <v>85.656400000000005</v>
      </c>
      <c r="C576" s="45">
        <v>16.9879</v>
      </c>
      <c r="D576" s="45">
        <v>78.205699999999993</v>
      </c>
      <c r="E576" s="45">
        <v>9.5372000000000003</v>
      </c>
      <c r="F576" s="45">
        <f t="shared" si="8"/>
        <v>68.668499999999995</v>
      </c>
    </row>
    <row r="577" spans="1:6">
      <c r="A577" s="45" t="s">
        <v>758</v>
      </c>
      <c r="B577" s="45">
        <v>437.11500000000001</v>
      </c>
      <c r="C577" s="45">
        <v>437.11500000000001</v>
      </c>
      <c r="D577" s="45">
        <v>331.87369999999999</v>
      </c>
      <c r="E577" s="45">
        <v>331.87369999999999</v>
      </c>
      <c r="F577" s="45">
        <f t="shared" si="8"/>
        <v>0</v>
      </c>
    </row>
    <row r="578" spans="1:6">
      <c r="A578" s="45" t="s">
        <v>759</v>
      </c>
      <c r="B578" s="45">
        <v>76.23</v>
      </c>
      <c r="C578" s="45">
        <v>76.23</v>
      </c>
      <c r="D578" s="45">
        <v>0</v>
      </c>
      <c r="E578" s="45">
        <v>0</v>
      </c>
      <c r="F578" s="45">
        <f t="shared" ref="F578:F624" si="9">D578-E578</f>
        <v>0</v>
      </c>
    </row>
    <row r="579" spans="1:6">
      <c r="A579" s="45" t="s">
        <v>760</v>
      </c>
      <c r="B579" s="45">
        <v>1675.2215000000001</v>
      </c>
      <c r="C579" s="45">
        <v>0</v>
      </c>
      <c r="D579" s="45">
        <v>1675.2215000000001</v>
      </c>
      <c r="E579" s="45">
        <v>0</v>
      </c>
      <c r="F579" s="45">
        <f t="shared" si="9"/>
        <v>1675.2215000000001</v>
      </c>
    </row>
    <row r="580" spans="1:6">
      <c r="A580" s="45" t="s">
        <v>761</v>
      </c>
      <c r="B580" s="45">
        <v>44.481999999999999</v>
      </c>
      <c r="C580" s="45">
        <v>44.481999999999999</v>
      </c>
      <c r="D580" s="45">
        <v>67.236999999999995</v>
      </c>
      <c r="E580" s="45">
        <v>67.236999999999995</v>
      </c>
      <c r="F580" s="45">
        <f t="shared" si="9"/>
        <v>0</v>
      </c>
    </row>
    <row r="581" spans="1:6">
      <c r="A581" s="45" t="s">
        <v>762</v>
      </c>
      <c r="B581" s="45">
        <v>2219.1673999999998</v>
      </c>
      <c r="C581" s="45">
        <v>2219.1673999999998</v>
      </c>
      <c r="D581" s="45">
        <v>2219.1673999999998</v>
      </c>
      <c r="E581" s="45">
        <v>2219.1673999999998</v>
      </c>
      <c r="F581" s="45">
        <f t="shared" si="9"/>
        <v>0</v>
      </c>
    </row>
    <row r="582" spans="1:6">
      <c r="A582" s="45" t="s">
        <v>763</v>
      </c>
      <c r="B582" s="45">
        <v>209.57820000000001</v>
      </c>
      <c r="C582" s="45">
        <v>7.6326999999999998</v>
      </c>
      <c r="D582" s="45">
        <v>209.57820000000001</v>
      </c>
      <c r="E582" s="45">
        <v>7.6326999999999998</v>
      </c>
      <c r="F582" s="45">
        <f t="shared" si="9"/>
        <v>201.94550000000001</v>
      </c>
    </row>
    <row r="583" spans="1:6">
      <c r="A583" s="45" t="s">
        <v>764</v>
      </c>
      <c r="B583" s="45">
        <v>69.959999999999994</v>
      </c>
      <c r="C583" s="45">
        <v>69.959999999999994</v>
      </c>
      <c r="D583" s="45">
        <v>45.05</v>
      </c>
      <c r="E583" s="45">
        <v>45.05</v>
      </c>
      <c r="F583" s="45">
        <f t="shared" si="9"/>
        <v>0</v>
      </c>
    </row>
    <row r="584" spans="1:6">
      <c r="A584" s="45" t="s">
        <v>765</v>
      </c>
      <c r="B584" s="45">
        <v>27.820900000000002</v>
      </c>
      <c r="C584" s="45">
        <v>0</v>
      </c>
      <c r="D584" s="45">
        <v>11.075900000000001</v>
      </c>
      <c r="E584" s="45">
        <v>0</v>
      </c>
      <c r="F584" s="45">
        <f t="shared" si="9"/>
        <v>11.075900000000001</v>
      </c>
    </row>
    <row r="585" spans="1:6">
      <c r="A585" s="45" t="s">
        <v>177</v>
      </c>
      <c r="B585" s="45">
        <v>90.461500000000001</v>
      </c>
      <c r="C585" s="45">
        <v>81.153000000000006</v>
      </c>
      <c r="D585" s="45">
        <v>52.793700000000001</v>
      </c>
      <c r="E585" s="45">
        <v>43.92</v>
      </c>
      <c r="F585" s="45">
        <f t="shared" si="9"/>
        <v>8.8736999999999995</v>
      </c>
    </row>
    <row r="586" spans="1:6">
      <c r="A586" s="45" t="s">
        <v>766</v>
      </c>
      <c r="B586" s="45">
        <v>790.58299999999997</v>
      </c>
      <c r="C586" s="45">
        <v>0</v>
      </c>
      <c r="D586" s="45">
        <v>398.06029999999998</v>
      </c>
      <c r="E586" s="45">
        <v>0</v>
      </c>
      <c r="F586" s="45">
        <f t="shared" si="9"/>
        <v>398.06029999999998</v>
      </c>
    </row>
    <row r="587" spans="1:6">
      <c r="A587" s="45" t="s">
        <v>767</v>
      </c>
      <c r="B587" s="45">
        <v>36.448599999999999</v>
      </c>
      <c r="C587" s="45">
        <v>8</v>
      </c>
      <c r="D587" s="45">
        <v>0</v>
      </c>
      <c r="E587" s="45">
        <v>0</v>
      </c>
      <c r="F587" s="45">
        <f t="shared" si="9"/>
        <v>0</v>
      </c>
    </row>
    <row r="588" spans="1:6">
      <c r="A588" s="45" t="s">
        <v>768</v>
      </c>
      <c r="B588" s="45">
        <v>10.2555</v>
      </c>
      <c r="C588" s="45">
        <v>10.2555</v>
      </c>
      <c r="D588" s="45">
        <v>10.111499999999999</v>
      </c>
      <c r="E588" s="45">
        <v>10.111499999999999</v>
      </c>
      <c r="F588" s="45">
        <f t="shared" si="9"/>
        <v>0</v>
      </c>
    </row>
    <row r="589" spans="1:6">
      <c r="A589" s="45" t="s">
        <v>769</v>
      </c>
      <c r="B589" s="45">
        <v>0</v>
      </c>
      <c r="C589" s="45">
        <v>0</v>
      </c>
      <c r="D589" s="45">
        <v>660.27319999999997</v>
      </c>
      <c r="E589" s="45">
        <v>660.27319999999997</v>
      </c>
      <c r="F589" s="45">
        <f t="shared" si="9"/>
        <v>0</v>
      </c>
    </row>
    <row r="590" spans="1:6">
      <c r="A590" s="45" t="s">
        <v>770</v>
      </c>
      <c r="B590" s="45">
        <v>66.732900000000001</v>
      </c>
      <c r="C590" s="45">
        <v>0</v>
      </c>
      <c r="D590" s="45">
        <v>62.94</v>
      </c>
      <c r="E590" s="45">
        <v>0</v>
      </c>
      <c r="F590" s="45">
        <f t="shared" si="9"/>
        <v>62.94</v>
      </c>
    </row>
    <row r="591" spans="1:6">
      <c r="A591" s="45" t="s">
        <v>202</v>
      </c>
      <c r="B591" s="45">
        <v>600</v>
      </c>
      <c r="C591" s="45">
        <v>600</v>
      </c>
      <c r="D591" s="45">
        <v>495.71899999999999</v>
      </c>
      <c r="E591" s="45">
        <v>495.71899999999999</v>
      </c>
      <c r="F591" s="45">
        <f t="shared" si="9"/>
        <v>0</v>
      </c>
    </row>
    <row r="592" spans="1:6">
      <c r="A592" s="45" t="s">
        <v>771</v>
      </c>
      <c r="B592" s="45">
        <v>395.43150000000003</v>
      </c>
      <c r="C592" s="45">
        <v>395.43150000000003</v>
      </c>
      <c r="D592" s="45">
        <v>395.43150000000003</v>
      </c>
      <c r="E592" s="45">
        <v>395.43150000000003</v>
      </c>
      <c r="F592" s="45">
        <f t="shared" si="9"/>
        <v>0</v>
      </c>
    </row>
    <row r="593" spans="1:6">
      <c r="A593" s="45" t="s">
        <v>772</v>
      </c>
      <c r="B593" s="45">
        <v>10693.8657</v>
      </c>
      <c r="C593" s="45">
        <v>10693.8657</v>
      </c>
      <c r="D593" s="45">
        <v>10687.9735</v>
      </c>
      <c r="E593" s="45">
        <v>10687.9735</v>
      </c>
      <c r="F593" s="45">
        <f t="shared" si="9"/>
        <v>0</v>
      </c>
    </row>
    <row r="594" spans="1:6">
      <c r="A594" s="45" t="s">
        <v>773</v>
      </c>
      <c r="B594" s="45">
        <v>1.6377999999999999</v>
      </c>
      <c r="C594" s="45">
        <v>1.6377999999999999</v>
      </c>
      <c r="D594" s="45">
        <v>1.6377999999999999</v>
      </c>
      <c r="E594" s="45">
        <v>1.6377999999999999</v>
      </c>
      <c r="F594" s="45">
        <f t="shared" si="9"/>
        <v>0</v>
      </c>
    </row>
    <row r="595" spans="1:6">
      <c r="A595" s="45" t="s">
        <v>774</v>
      </c>
      <c r="B595" s="45">
        <v>0.87309999999999999</v>
      </c>
      <c r="C595" s="45">
        <v>0.87309999999999999</v>
      </c>
      <c r="D595" s="45">
        <v>0.86429999999999996</v>
      </c>
      <c r="E595" s="45">
        <v>0.86429999999999996</v>
      </c>
      <c r="F595" s="45">
        <f t="shared" si="9"/>
        <v>0</v>
      </c>
    </row>
    <row r="596" spans="1:6">
      <c r="A596" s="45" t="s">
        <v>775</v>
      </c>
      <c r="B596" s="45">
        <v>44.585700000000003</v>
      </c>
      <c r="C596" s="45">
        <v>0</v>
      </c>
      <c r="D596" s="45">
        <v>43.39</v>
      </c>
      <c r="E596" s="45">
        <v>0</v>
      </c>
      <c r="F596" s="45">
        <f t="shared" si="9"/>
        <v>43.39</v>
      </c>
    </row>
    <row r="597" spans="1:6">
      <c r="A597" s="45" t="s">
        <v>776</v>
      </c>
      <c r="B597" s="45">
        <v>30.984400000000001</v>
      </c>
      <c r="C597" s="45">
        <v>30.984400000000001</v>
      </c>
      <c r="D597" s="45">
        <v>0</v>
      </c>
      <c r="E597" s="45">
        <v>0</v>
      </c>
      <c r="F597" s="45">
        <f t="shared" si="9"/>
        <v>0</v>
      </c>
    </row>
    <row r="598" spans="1:6">
      <c r="A598" s="45" t="s">
        <v>175</v>
      </c>
      <c r="B598" s="45">
        <v>198.9177</v>
      </c>
      <c r="C598" s="45">
        <v>198.9177</v>
      </c>
      <c r="D598" s="45">
        <v>157.5017</v>
      </c>
      <c r="E598" s="45">
        <v>157.5017</v>
      </c>
      <c r="F598" s="45">
        <f t="shared" si="9"/>
        <v>0</v>
      </c>
    </row>
    <row r="599" spans="1:6">
      <c r="A599" s="45" t="s">
        <v>777</v>
      </c>
      <c r="B599" s="45">
        <v>28.88</v>
      </c>
      <c r="C599" s="45">
        <v>28.88</v>
      </c>
      <c r="D599" s="45">
        <v>0</v>
      </c>
      <c r="E599" s="45">
        <v>0</v>
      </c>
      <c r="F599" s="45">
        <f t="shared" si="9"/>
        <v>0</v>
      </c>
    </row>
    <row r="600" spans="1:6">
      <c r="A600" s="45" t="s">
        <v>778</v>
      </c>
      <c r="B600" s="45">
        <v>38</v>
      </c>
      <c r="C600" s="45">
        <v>38</v>
      </c>
      <c r="D600" s="45">
        <v>37.979999999999997</v>
      </c>
      <c r="E600" s="45">
        <v>37.979999999999997</v>
      </c>
      <c r="F600" s="45">
        <f t="shared" si="9"/>
        <v>0</v>
      </c>
    </row>
    <row r="601" spans="1:6">
      <c r="A601" s="45" t="s">
        <v>136</v>
      </c>
      <c r="B601" s="45">
        <v>1119.9683</v>
      </c>
      <c r="C601" s="45">
        <v>4.4021999999999997</v>
      </c>
      <c r="D601" s="45">
        <v>1115.1724999999999</v>
      </c>
      <c r="E601" s="45">
        <v>3.7362000000000002</v>
      </c>
      <c r="F601" s="45">
        <f t="shared" si="9"/>
        <v>1111.4362999999998</v>
      </c>
    </row>
    <row r="602" spans="1:6">
      <c r="A602" s="45" t="s">
        <v>779</v>
      </c>
      <c r="B602" s="45">
        <v>1960.7375</v>
      </c>
      <c r="C602" s="45">
        <v>1960.7375</v>
      </c>
      <c r="D602" s="45">
        <v>1690.046</v>
      </c>
      <c r="E602" s="45">
        <v>1690.046</v>
      </c>
      <c r="F602" s="45">
        <f t="shared" si="9"/>
        <v>0</v>
      </c>
    </row>
    <row r="603" spans="1:6">
      <c r="A603" s="45" t="s">
        <v>780</v>
      </c>
      <c r="B603" s="45">
        <v>3600</v>
      </c>
      <c r="C603" s="45">
        <v>3600</v>
      </c>
      <c r="D603" s="45">
        <v>3479.19</v>
      </c>
      <c r="E603" s="45">
        <v>3479.19</v>
      </c>
      <c r="F603" s="45">
        <f t="shared" si="9"/>
        <v>0</v>
      </c>
    </row>
    <row r="604" spans="1:6">
      <c r="A604" s="45" t="s">
        <v>781</v>
      </c>
      <c r="B604" s="45">
        <v>1380.0003999999999</v>
      </c>
      <c r="C604" s="45">
        <v>1380.0003999999999</v>
      </c>
      <c r="D604" s="45">
        <v>1380</v>
      </c>
      <c r="E604" s="45">
        <v>1380</v>
      </c>
      <c r="F604" s="45">
        <f t="shared" si="9"/>
        <v>0</v>
      </c>
    </row>
    <row r="605" spans="1:6">
      <c r="A605" s="45" t="s">
        <v>782</v>
      </c>
      <c r="B605" s="45">
        <v>350.64109999999999</v>
      </c>
      <c r="C605" s="45">
        <v>331.9932</v>
      </c>
      <c r="D605" s="45">
        <v>350.63670000000002</v>
      </c>
      <c r="E605" s="45">
        <v>331.98919999999998</v>
      </c>
      <c r="F605" s="45">
        <f t="shared" si="9"/>
        <v>18.647500000000036</v>
      </c>
    </row>
    <row r="606" spans="1:6">
      <c r="A606" s="45" t="s">
        <v>783</v>
      </c>
      <c r="B606" s="45">
        <v>57.169400000000003</v>
      </c>
      <c r="C606" s="45">
        <v>57.169400000000003</v>
      </c>
      <c r="D606" s="45">
        <v>7.5</v>
      </c>
      <c r="E606" s="45">
        <v>7.5</v>
      </c>
      <c r="F606" s="45">
        <f t="shared" si="9"/>
        <v>0</v>
      </c>
    </row>
    <row r="607" spans="1:6">
      <c r="A607" s="45" t="s">
        <v>784</v>
      </c>
      <c r="B607" s="45">
        <v>1035.0026</v>
      </c>
      <c r="C607" s="45">
        <v>1035.0026</v>
      </c>
      <c r="D607" s="45">
        <v>345.96730000000002</v>
      </c>
      <c r="E607" s="45">
        <v>345.96730000000002</v>
      </c>
      <c r="F607" s="45">
        <f t="shared" si="9"/>
        <v>0</v>
      </c>
    </row>
    <row r="608" spans="1:6">
      <c r="A608" s="45" t="s">
        <v>785</v>
      </c>
      <c r="B608" s="45">
        <v>14.028</v>
      </c>
      <c r="C608" s="45">
        <v>14.028</v>
      </c>
      <c r="D608" s="45">
        <v>13.807600000000001</v>
      </c>
      <c r="E608" s="45">
        <v>13.807600000000001</v>
      </c>
      <c r="F608" s="45">
        <f t="shared" si="9"/>
        <v>0</v>
      </c>
    </row>
    <row r="609" spans="1:6">
      <c r="A609" s="45" t="s">
        <v>786</v>
      </c>
      <c r="B609" s="45">
        <v>133.08000000000001</v>
      </c>
      <c r="C609" s="45">
        <v>133.08000000000001</v>
      </c>
      <c r="D609" s="45">
        <v>133.08000000000001</v>
      </c>
      <c r="E609" s="45">
        <v>133.08000000000001</v>
      </c>
      <c r="F609" s="45">
        <f t="shared" si="9"/>
        <v>0</v>
      </c>
    </row>
    <row r="610" spans="1:6">
      <c r="A610" s="45" t="s">
        <v>787</v>
      </c>
      <c r="B610" s="45">
        <v>1554.2465</v>
      </c>
      <c r="C610" s="45">
        <v>22.066500000000001</v>
      </c>
      <c r="D610" s="45">
        <v>0</v>
      </c>
      <c r="E610" s="45">
        <v>0</v>
      </c>
      <c r="F610" s="45">
        <f t="shared" si="9"/>
        <v>0</v>
      </c>
    </row>
    <row r="611" spans="1:6">
      <c r="A611" s="45" t="s">
        <v>788</v>
      </c>
      <c r="B611" s="45">
        <v>334.93470000000002</v>
      </c>
      <c r="C611" s="45">
        <v>0</v>
      </c>
      <c r="D611" s="45">
        <v>323.95580000000001</v>
      </c>
      <c r="E611" s="45">
        <v>0</v>
      </c>
      <c r="F611" s="45">
        <f t="shared" si="9"/>
        <v>323.95580000000001</v>
      </c>
    </row>
    <row r="612" spans="1:6">
      <c r="A612" s="45" t="s">
        <v>789</v>
      </c>
      <c r="B612" s="45">
        <v>1490.3423</v>
      </c>
      <c r="C612" s="45">
        <v>496.26929999999999</v>
      </c>
      <c r="D612" s="45">
        <v>0</v>
      </c>
      <c r="E612" s="45">
        <v>0</v>
      </c>
      <c r="F612" s="45">
        <f t="shared" si="9"/>
        <v>0</v>
      </c>
    </row>
    <row r="613" spans="1:6">
      <c r="A613" s="45" t="s">
        <v>198</v>
      </c>
      <c r="B613" s="45">
        <v>1086.6344999999999</v>
      </c>
      <c r="C613" s="45">
        <v>1086.6344999999999</v>
      </c>
      <c r="D613" s="45">
        <v>836.6345</v>
      </c>
      <c r="E613" s="45">
        <v>836.6345</v>
      </c>
      <c r="F613" s="45">
        <f t="shared" si="9"/>
        <v>0</v>
      </c>
    </row>
    <row r="614" spans="1:6">
      <c r="A614" s="45" t="s">
        <v>790</v>
      </c>
      <c r="B614" s="45">
        <v>0</v>
      </c>
      <c r="C614" s="45">
        <v>0</v>
      </c>
      <c r="D614" s="45">
        <v>57.29</v>
      </c>
      <c r="E614" s="45">
        <v>57.29</v>
      </c>
      <c r="F614" s="45">
        <f t="shared" si="9"/>
        <v>0</v>
      </c>
    </row>
    <row r="615" spans="1:6">
      <c r="A615" s="45" t="s">
        <v>791</v>
      </c>
      <c r="B615" s="45">
        <v>75.692300000000003</v>
      </c>
      <c r="C615" s="45">
        <v>15.579700000000001</v>
      </c>
      <c r="D615" s="45">
        <v>42.37</v>
      </c>
      <c r="E615" s="45">
        <v>15.27</v>
      </c>
      <c r="F615" s="45">
        <f t="shared" si="9"/>
        <v>27.099999999999998</v>
      </c>
    </row>
    <row r="616" spans="1:6">
      <c r="A616" s="45" t="s">
        <v>792</v>
      </c>
      <c r="B616" s="45">
        <v>66</v>
      </c>
      <c r="C616" s="45">
        <v>66</v>
      </c>
      <c r="D616" s="45">
        <v>0</v>
      </c>
      <c r="E616" s="45">
        <v>0</v>
      </c>
      <c r="F616" s="45">
        <f t="shared" si="9"/>
        <v>0</v>
      </c>
    </row>
    <row r="617" spans="1:6">
      <c r="A617" s="45" t="s">
        <v>793</v>
      </c>
      <c r="B617" s="45">
        <v>400</v>
      </c>
      <c r="C617" s="45">
        <v>400</v>
      </c>
      <c r="D617" s="45">
        <v>225</v>
      </c>
      <c r="E617" s="45">
        <v>225</v>
      </c>
      <c r="F617" s="45">
        <f t="shared" si="9"/>
        <v>0</v>
      </c>
    </row>
    <row r="618" spans="1:6">
      <c r="A618" s="45" t="s">
        <v>794</v>
      </c>
      <c r="B618" s="45">
        <v>91.493799999999993</v>
      </c>
      <c r="C618" s="45">
        <v>91.493799999999993</v>
      </c>
      <c r="D618" s="45">
        <v>91.493799999999993</v>
      </c>
      <c r="E618" s="45">
        <v>91.493799999999993</v>
      </c>
      <c r="F618" s="45">
        <f t="shared" si="9"/>
        <v>0</v>
      </c>
    </row>
    <row r="619" spans="1:6">
      <c r="A619" s="45" t="s">
        <v>118</v>
      </c>
      <c r="B619" s="45">
        <v>8858.5751</v>
      </c>
      <c r="C619" s="45">
        <v>8858.5751</v>
      </c>
      <c r="D619" s="45">
        <v>3979.75</v>
      </c>
      <c r="E619" s="45">
        <v>3979.75</v>
      </c>
      <c r="F619" s="45">
        <f t="shared" si="9"/>
        <v>0</v>
      </c>
    </row>
    <row r="620" spans="1:6">
      <c r="A620" s="45" t="s">
        <v>795</v>
      </c>
      <c r="B620" s="45">
        <v>520</v>
      </c>
      <c r="C620" s="45">
        <v>520</v>
      </c>
      <c r="D620" s="45">
        <v>520</v>
      </c>
      <c r="E620" s="45">
        <v>520</v>
      </c>
      <c r="F620" s="45">
        <f t="shared" si="9"/>
        <v>0</v>
      </c>
    </row>
    <row r="621" spans="1:6">
      <c r="A621" s="45" t="s">
        <v>796</v>
      </c>
      <c r="B621" s="45">
        <v>2900</v>
      </c>
      <c r="C621" s="45">
        <v>2900</v>
      </c>
      <c r="D621" s="45">
        <v>1086.4000000000001</v>
      </c>
      <c r="E621" s="45">
        <v>1086.4000000000001</v>
      </c>
      <c r="F621" s="45">
        <f t="shared" si="9"/>
        <v>0</v>
      </c>
    </row>
    <row r="622" spans="1:6">
      <c r="A622" s="45" t="s">
        <v>797</v>
      </c>
      <c r="B622" s="45">
        <v>286.92099999999999</v>
      </c>
      <c r="C622" s="45">
        <v>286.92099999999999</v>
      </c>
      <c r="D622" s="45">
        <v>0</v>
      </c>
      <c r="E622" s="45">
        <v>0</v>
      </c>
      <c r="F622" s="45">
        <f t="shared" si="9"/>
        <v>0</v>
      </c>
    </row>
    <row r="623" spans="1:6">
      <c r="A623" s="45" t="s">
        <v>176</v>
      </c>
      <c r="B623" s="45">
        <v>641.5385</v>
      </c>
      <c r="C623" s="45">
        <v>355.56580000000002</v>
      </c>
      <c r="D623" s="45">
        <v>609.55640000000005</v>
      </c>
      <c r="E623" s="45">
        <v>352.4812</v>
      </c>
      <c r="F623" s="45">
        <f t="shared" si="9"/>
        <v>257.07520000000005</v>
      </c>
    </row>
    <row r="624" spans="1:6">
      <c r="A624" s="45" t="s">
        <v>798</v>
      </c>
      <c r="B624" s="45">
        <v>45</v>
      </c>
      <c r="C624" s="45">
        <v>45</v>
      </c>
      <c r="D624" s="45">
        <v>45</v>
      </c>
      <c r="E624" s="45">
        <v>45</v>
      </c>
      <c r="F624" s="45">
        <f t="shared" si="9"/>
        <v>0</v>
      </c>
    </row>
    <row r="625" spans="1:1">
      <c r="A625" s="102"/>
    </row>
  </sheetData>
  <phoneticPr fontId="27" type="noConversion"/>
  <conditionalFormatting sqref="A2:A624">
    <cfRule type="duplicateValues" dxfId="0" priority="1"/>
  </conditionalFormatting>
  <pageMargins left="0.75" right="0.75" top="1" bottom="1" header="0.5" footer="0.5"/>
  <pageSetup paperSize="9" fitToWidth="0" fitToHeight="0" pageOrder="overThenDown" orientation="portrait" horizontalDpi="300" verticalDpi="300"/>
  <headerFooter scaleWithDoc="0" alignWithMargins="0"/>
  <drawing r:id="rId1"/>
</worksheet>
</file>

<file path=xl/worksheets/sheet6.xml><?xml version="1.0" encoding="utf-8"?>
<worksheet xmlns="http://schemas.openxmlformats.org/spreadsheetml/2006/main" xmlns:r="http://schemas.openxmlformats.org/officeDocument/2006/relationships">
  <sheetPr>
    <tabColor theme="1" tint="4.9989318521683403E-2"/>
    <pageSetUpPr fitToPage="1"/>
  </sheetPr>
  <dimension ref="A1:AI88"/>
  <sheetViews>
    <sheetView zoomScale="80" zoomScaleNormal="80" workbookViewId="0">
      <pane xSplit="3" ySplit="6" topLeftCell="D70" activePane="bottomRight" state="frozen"/>
      <selection pane="topRight"/>
      <selection pane="bottomLeft"/>
      <selection pane="bottomRight" activeCell="J74" sqref="J74"/>
    </sheetView>
  </sheetViews>
  <sheetFormatPr defaultColWidth="9.875" defaultRowHeight="15"/>
  <cols>
    <col min="1" max="1" width="4.75" style="16" customWidth="1"/>
    <col min="2" max="2" width="9.75" style="16" customWidth="1"/>
    <col min="3" max="3" width="20.125" style="48" customWidth="1"/>
    <col min="4" max="4" width="7.625" style="16" customWidth="1"/>
    <col min="5" max="5" width="10.875" style="16" customWidth="1"/>
    <col min="6" max="6" width="8.625" style="16" customWidth="1"/>
    <col min="7" max="7" width="10.125" style="16" customWidth="1"/>
    <col min="8" max="8" width="9.75" style="16" customWidth="1"/>
    <col min="9" max="9" width="10.875" style="16" customWidth="1"/>
    <col min="10" max="11" width="11.875" style="16" customWidth="1"/>
    <col min="12" max="12" width="14.625" style="16" hidden="1" customWidth="1"/>
    <col min="13" max="13" width="19.625" style="16" customWidth="1"/>
    <col min="14" max="14" width="21.75" style="16" customWidth="1"/>
    <col min="15" max="15" width="15.25" style="49" hidden="1" customWidth="1"/>
    <col min="16" max="16" width="17.75" style="16" customWidth="1"/>
    <col min="17" max="17" width="16.625" style="16" hidden="1" customWidth="1"/>
    <col min="18" max="18" width="14.5" style="16" hidden="1" customWidth="1"/>
    <col min="19" max="19" width="10.625" style="16" customWidth="1"/>
    <col min="20" max="20" width="9.875" style="16" customWidth="1"/>
    <col min="21" max="21" width="12.75" style="50" customWidth="1"/>
    <col min="22" max="22" width="11.25" style="50" customWidth="1"/>
    <col min="23" max="23" width="12.625" style="50" customWidth="1"/>
    <col min="24" max="24" width="11.5" style="50" customWidth="1"/>
    <col min="25" max="25" width="14.625" style="16" hidden="1" customWidth="1"/>
    <col min="26" max="26" width="10.125" style="50" customWidth="1"/>
    <col min="27" max="27" width="11" style="50" customWidth="1"/>
    <col min="28" max="28" width="11.875" style="50" customWidth="1"/>
    <col min="29" max="29" width="41.125" style="16" customWidth="1"/>
    <col min="30" max="30" width="41.125" style="16" hidden="1" customWidth="1"/>
    <col min="31" max="31" width="11.875" style="17" hidden="1" customWidth="1"/>
    <col min="32" max="32" width="15.5" style="16" hidden="1" customWidth="1"/>
    <col min="33" max="33" width="9.875" style="17" hidden="1" customWidth="1"/>
    <col min="34" max="34" width="63.625" style="16" hidden="1" customWidth="1"/>
    <col min="35" max="16384" width="9.875" style="16"/>
  </cols>
  <sheetData>
    <row r="1" spans="1:35">
      <c r="A1" s="16" t="s">
        <v>799</v>
      </c>
      <c r="Y1" s="72"/>
      <c r="Z1" s="73"/>
      <c r="AA1" s="73"/>
      <c r="AB1" s="73"/>
      <c r="AC1" s="74"/>
      <c r="AD1" s="74"/>
      <c r="AG1" s="16"/>
    </row>
    <row r="2" spans="1:35" ht="28.7" customHeight="1">
      <c r="A2" s="148" t="s">
        <v>800</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75"/>
      <c r="AG2" s="16"/>
    </row>
    <row r="3" spans="1:35">
      <c r="A3" s="6" t="s">
        <v>801</v>
      </c>
      <c r="B3" s="6"/>
      <c r="C3" s="7"/>
      <c r="D3" s="6"/>
      <c r="E3" s="6"/>
      <c r="F3" s="6"/>
      <c r="H3" s="6"/>
      <c r="I3" s="6"/>
      <c r="J3" s="6"/>
      <c r="K3" s="6"/>
      <c r="L3" s="6"/>
      <c r="M3" s="6"/>
      <c r="N3" s="6"/>
      <c r="O3" s="55"/>
      <c r="P3" s="6"/>
      <c r="Q3" s="6"/>
      <c r="R3" s="6"/>
      <c r="Y3" s="72"/>
      <c r="Z3" s="73"/>
      <c r="AA3" s="76"/>
      <c r="AB3" s="73"/>
      <c r="AC3" s="74"/>
      <c r="AD3" s="74"/>
      <c r="AF3" s="16">
        <f>54-29</f>
        <v>25</v>
      </c>
      <c r="AG3" s="16"/>
    </row>
    <row r="4" spans="1:35">
      <c r="A4" s="6" t="s">
        <v>802</v>
      </c>
      <c r="B4" s="6"/>
      <c r="C4" s="7"/>
      <c r="D4" s="6"/>
      <c r="E4" s="6"/>
      <c r="F4" s="6"/>
      <c r="H4" s="6"/>
      <c r="I4" s="6"/>
      <c r="J4" s="6"/>
      <c r="K4" s="6"/>
      <c r="L4" s="6"/>
      <c r="M4" s="6"/>
      <c r="N4" s="6"/>
      <c r="O4" s="55"/>
      <c r="P4" s="6"/>
      <c r="Q4" s="6"/>
      <c r="R4" s="6"/>
      <c r="Y4" s="72"/>
      <c r="Z4" s="73"/>
      <c r="AA4" s="73"/>
      <c r="AB4" s="73"/>
      <c r="AC4" s="74"/>
      <c r="AD4" s="74"/>
      <c r="AG4" s="16"/>
    </row>
    <row r="5" spans="1:35">
      <c r="A5" s="6" t="s">
        <v>803</v>
      </c>
      <c r="B5" s="6"/>
      <c r="C5" s="7"/>
      <c r="D5" s="6"/>
      <c r="E5" s="6"/>
      <c r="F5" s="6"/>
      <c r="G5" s="51"/>
      <c r="H5" s="6"/>
      <c r="I5" s="6"/>
      <c r="J5" s="6"/>
      <c r="K5" s="6"/>
      <c r="L5" s="6"/>
      <c r="M5" s="6"/>
      <c r="N5" s="6"/>
      <c r="O5" s="55"/>
      <c r="P5" s="6"/>
      <c r="Q5" s="6"/>
      <c r="R5" s="6"/>
      <c r="X5" s="64"/>
      <c r="Y5" s="72"/>
      <c r="Z5" s="73"/>
      <c r="AA5" s="73"/>
      <c r="AB5" s="73"/>
      <c r="AC5" s="22" t="s">
        <v>804</v>
      </c>
      <c r="AD5" s="22"/>
      <c r="AG5" s="16"/>
    </row>
    <row r="6" spans="1:35" s="24" customFormat="1" ht="137.44999999999999" customHeight="1">
      <c r="A6" s="9" t="s">
        <v>14</v>
      </c>
      <c r="B6" s="9" t="s">
        <v>15</v>
      </c>
      <c r="C6" s="52" t="s">
        <v>805</v>
      </c>
      <c r="D6" s="9" t="s">
        <v>21</v>
      </c>
      <c r="E6" s="9" t="s">
        <v>70</v>
      </c>
      <c r="F6" s="9" t="s">
        <v>806</v>
      </c>
      <c r="G6" s="9" t="s">
        <v>807</v>
      </c>
      <c r="H6" s="9" t="s">
        <v>808</v>
      </c>
      <c r="I6" s="9" t="s">
        <v>809</v>
      </c>
      <c r="J6" s="9" t="s">
        <v>810</v>
      </c>
      <c r="K6" s="9" t="s">
        <v>811</v>
      </c>
      <c r="L6" s="9" t="s">
        <v>812</v>
      </c>
      <c r="M6" s="9" t="s">
        <v>813</v>
      </c>
      <c r="N6" s="9" t="s">
        <v>814</v>
      </c>
      <c r="O6" s="56" t="s">
        <v>815</v>
      </c>
      <c r="P6" s="9" t="s">
        <v>81</v>
      </c>
      <c r="Q6" s="9" t="s">
        <v>35</v>
      </c>
      <c r="R6" s="9" t="s">
        <v>36</v>
      </c>
      <c r="S6" s="9" t="s">
        <v>83</v>
      </c>
      <c r="T6" s="9" t="s">
        <v>84</v>
      </c>
      <c r="U6" s="65" t="s">
        <v>85</v>
      </c>
      <c r="V6" s="65" t="s">
        <v>86</v>
      </c>
      <c r="W6" s="65" t="s">
        <v>87</v>
      </c>
      <c r="X6" s="65" t="s">
        <v>88</v>
      </c>
      <c r="Y6" s="9" t="s">
        <v>89</v>
      </c>
      <c r="Z6" s="65" t="s">
        <v>91</v>
      </c>
      <c r="AA6" s="65" t="s">
        <v>90</v>
      </c>
      <c r="AB6" s="77" t="s">
        <v>130</v>
      </c>
      <c r="AC6" s="9" t="s">
        <v>38</v>
      </c>
      <c r="AD6" s="9" t="s">
        <v>816</v>
      </c>
      <c r="AE6" s="23" t="s">
        <v>93</v>
      </c>
      <c r="AF6" s="24" t="s">
        <v>817</v>
      </c>
    </row>
    <row r="7" spans="1:35" s="27" customFormat="1" ht="121.7" customHeight="1">
      <c r="A7" s="9">
        <v>1</v>
      </c>
      <c r="B7" s="12" t="s">
        <v>39</v>
      </c>
      <c r="C7" s="29" t="s">
        <v>172</v>
      </c>
      <c r="D7" s="9" t="s">
        <v>42</v>
      </c>
      <c r="E7" s="9" t="s">
        <v>42</v>
      </c>
      <c r="F7" s="9" t="s">
        <v>42</v>
      </c>
      <c r="G7" s="9" t="s">
        <v>42</v>
      </c>
      <c r="H7" s="9" t="s">
        <v>42</v>
      </c>
      <c r="I7" s="9" t="s">
        <v>42</v>
      </c>
      <c r="J7" s="9" t="s">
        <v>42</v>
      </c>
      <c r="K7" s="9" t="s">
        <v>42</v>
      </c>
      <c r="L7" s="9" t="s">
        <v>42</v>
      </c>
      <c r="M7" s="9" t="s">
        <v>42</v>
      </c>
      <c r="N7" s="9" t="s">
        <v>42</v>
      </c>
      <c r="O7" s="9">
        <v>313.97000000000003</v>
      </c>
      <c r="P7" s="9" t="s">
        <v>42</v>
      </c>
      <c r="Q7" s="9" t="s">
        <v>42</v>
      </c>
      <c r="R7" s="9" t="s">
        <v>42</v>
      </c>
      <c r="S7" s="53" t="s">
        <v>111</v>
      </c>
      <c r="T7" s="9" t="s">
        <v>818</v>
      </c>
      <c r="U7" s="62">
        <v>355</v>
      </c>
      <c r="V7" s="62">
        <f>26.83+41.03</f>
        <v>67.86</v>
      </c>
      <c r="W7" s="62">
        <f t="shared" ref="W7:W27" si="0">U7-V7</f>
        <v>287.14</v>
      </c>
      <c r="X7" s="62">
        <v>60</v>
      </c>
      <c r="Y7" s="62">
        <v>60</v>
      </c>
      <c r="Z7" s="62">
        <f t="shared" ref="Z7:Z59" si="1">X7-AA7</f>
        <v>0</v>
      </c>
      <c r="AA7" s="62">
        <v>60</v>
      </c>
      <c r="AB7" s="62">
        <f>ROUND(AA7*'[11]附件1 '!$H$5,2)</f>
        <v>10.38</v>
      </c>
      <c r="AC7" s="26" t="s">
        <v>819</v>
      </c>
      <c r="AD7" s="26" t="s">
        <v>820</v>
      </c>
      <c r="AE7" s="23" t="s">
        <v>821</v>
      </c>
      <c r="AG7" s="24">
        <f>355-313.97</f>
        <v>41.029999999999973</v>
      </c>
      <c r="AI7" s="84"/>
    </row>
    <row r="8" spans="1:35" s="27" customFormat="1" ht="46.7" customHeight="1">
      <c r="A8" s="9">
        <v>2</v>
      </c>
      <c r="B8" s="12" t="s">
        <v>39</v>
      </c>
      <c r="C8" s="12" t="s">
        <v>61</v>
      </c>
      <c r="D8" s="9" t="s">
        <v>42</v>
      </c>
      <c r="E8" s="9" t="s">
        <v>42</v>
      </c>
      <c r="F8" s="9" t="s">
        <v>42</v>
      </c>
      <c r="G8" s="9" t="s">
        <v>42</v>
      </c>
      <c r="H8" s="9" t="s">
        <v>42</v>
      </c>
      <c r="I8" s="9" t="s">
        <v>42</v>
      </c>
      <c r="J8" s="9" t="s">
        <v>42</v>
      </c>
      <c r="K8" s="9" t="s">
        <v>42</v>
      </c>
      <c r="L8" s="9" t="s">
        <v>42</v>
      </c>
      <c r="M8" s="9" t="s">
        <v>42</v>
      </c>
      <c r="N8" s="9" t="s">
        <v>42</v>
      </c>
      <c r="O8" s="57">
        <v>165.35849999999999</v>
      </c>
      <c r="P8" s="9" t="s">
        <v>42</v>
      </c>
      <c r="Q8" s="9"/>
      <c r="R8" s="9" t="s">
        <v>42</v>
      </c>
      <c r="S8" s="9" t="s">
        <v>42</v>
      </c>
      <c r="T8" s="9" t="s">
        <v>818</v>
      </c>
      <c r="U8" s="62">
        <v>165.35</v>
      </c>
      <c r="V8" s="62">
        <v>0</v>
      </c>
      <c r="W8" s="62">
        <f t="shared" si="0"/>
        <v>165.35</v>
      </c>
      <c r="X8" s="62">
        <v>60</v>
      </c>
      <c r="Y8" s="62">
        <v>60</v>
      </c>
      <c r="Z8" s="62">
        <f t="shared" si="1"/>
        <v>0</v>
      </c>
      <c r="AA8" s="62">
        <v>60</v>
      </c>
      <c r="AB8" s="62">
        <f>ROUND(AA8*'[11]附件1 '!$H$5,2)</f>
        <v>10.38</v>
      </c>
      <c r="AC8" s="26"/>
      <c r="AD8" s="26" t="s">
        <v>822</v>
      </c>
      <c r="AE8" s="23" t="s">
        <v>821</v>
      </c>
      <c r="AG8" s="24"/>
      <c r="AH8" s="27" t="s">
        <v>159</v>
      </c>
    </row>
    <row r="9" spans="1:35" s="27" customFormat="1" ht="117" customHeight="1">
      <c r="A9" s="9">
        <v>3</v>
      </c>
      <c r="B9" s="12" t="s">
        <v>39</v>
      </c>
      <c r="C9" s="12" t="s">
        <v>62</v>
      </c>
      <c r="D9" s="9" t="s">
        <v>42</v>
      </c>
      <c r="E9" s="9" t="s">
        <v>42</v>
      </c>
      <c r="F9" s="9" t="s">
        <v>42</v>
      </c>
      <c r="G9" s="9" t="s">
        <v>42</v>
      </c>
      <c r="H9" s="9" t="s">
        <v>42</v>
      </c>
      <c r="I9" s="9" t="s">
        <v>42</v>
      </c>
      <c r="J9" s="9" t="s">
        <v>42</v>
      </c>
      <c r="K9" s="9" t="s">
        <v>42</v>
      </c>
      <c r="L9" s="9" t="s">
        <v>42</v>
      </c>
      <c r="M9" s="9" t="s">
        <v>42</v>
      </c>
      <c r="N9" s="9" t="s">
        <v>42</v>
      </c>
      <c r="O9" s="57">
        <v>230.46600000000001</v>
      </c>
      <c r="P9" s="9" t="s">
        <v>42</v>
      </c>
      <c r="Q9" s="9" t="s">
        <v>42</v>
      </c>
      <c r="R9" s="9" t="s">
        <v>42</v>
      </c>
      <c r="S9" s="9" t="s">
        <v>42</v>
      </c>
      <c r="T9" s="9" t="s">
        <v>818</v>
      </c>
      <c r="U9" s="62">
        <v>290.25</v>
      </c>
      <c r="V9" s="62">
        <v>59.78</v>
      </c>
      <c r="W9" s="62">
        <f t="shared" si="0"/>
        <v>230.47</v>
      </c>
      <c r="X9" s="62">
        <v>60</v>
      </c>
      <c r="Y9" s="62">
        <v>60</v>
      </c>
      <c r="Z9" s="62">
        <f t="shared" si="1"/>
        <v>0</v>
      </c>
      <c r="AA9" s="62">
        <f t="shared" ref="AA9:AA13" si="2">X9</f>
        <v>60</v>
      </c>
      <c r="AB9" s="62">
        <f>ROUND(AA9*'[11]附件1 '!$H$5,2)</f>
        <v>10.38</v>
      </c>
      <c r="AC9" s="26" t="s">
        <v>823</v>
      </c>
      <c r="AD9" s="26" t="s">
        <v>824</v>
      </c>
      <c r="AE9" s="23" t="s">
        <v>821</v>
      </c>
      <c r="AG9" s="85">
        <f>230.466-U9</f>
        <v>-59.783999999999992</v>
      </c>
    </row>
    <row r="10" spans="1:35" s="27" customFormat="1" ht="39.6" customHeight="1">
      <c r="A10" s="9">
        <v>4</v>
      </c>
      <c r="B10" s="12" t="s">
        <v>39</v>
      </c>
      <c r="C10" s="12" t="s">
        <v>825</v>
      </c>
      <c r="D10" s="9" t="s">
        <v>42</v>
      </c>
      <c r="E10" s="9" t="s">
        <v>42</v>
      </c>
      <c r="F10" s="9" t="s">
        <v>42</v>
      </c>
      <c r="G10" s="9" t="s">
        <v>42</v>
      </c>
      <c r="H10" s="9" t="s">
        <v>42</v>
      </c>
      <c r="I10" s="9" t="s">
        <v>42</v>
      </c>
      <c r="J10" s="9" t="s">
        <v>42</v>
      </c>
      <c r="K10" s="9" t="s">
        <v>42</v>
      </c>
      <c r="L10" s="9" t="s">
        <v>42</v>
      </c>
      <c r="M10" s="9" t="s">
        <v>42</v>
      </c>
      <c r="N10" s="9" t="s">
        <v>42</v>
      </c>
      <c r="O10" s="23">
        <v>551.41999999999996</v>
      </c>
      <c r="P10" s="9" t="s">
        <v>42</v>
      </c>
      <c r="Q10" s="9" t="s">
        <v>42</v>
      </c>
      <c r="R10" s="9" t="s">
        <v>42</v>
      </c>
      <c r="S10" s="9" t="s">
        <v>42</v>
      </c>
      <c r="T10" s="9" t="s">
        <v>818</v>
      </c>
      <c r="U10" s="62">
        <v>551.32000000000005</v>
      </c>
      <c r="V10" s="62">
        <v>0</v>
      </c>
      <c r="W10" s="62">
        <f t="shared" si="0"/>
        <v>551.32000000000005</v>
      </c>
      <c r="X10" s="62">
        <v>60</v>
      </c>
      <c r="Y10" s="62">
        <v>60</v>
      </c>
      <c r="Z10" s="62">
        <f t="shared" si="1"/>
        <v>0</v>
      </c>
      <c r="AA10" s="62">
        <f t="shared" si="2"/>
        <v>60</v>
      </c>
      <c r="AB10" s="62">
        <f>ROUND(AA10*'[11]附件1 '!$H$5,2)</f>
        <v>10.38</v>
      </c>
      <c r="AC10" s="78"/>
      <c r="AD10" s="78"/>
      <c r="AE10" s="23" t="s">
        <v>821</v>
      </c>
      <c r="AG10" s="24"/>
    </row>
    <row r="11" spans="1:35" s="27" customFormat="1" ht="92.45" customHeight="1">
      <c r="A11" s="9">
        <v>5</v>
      </c>
      <c r="B11" s="12" t="s">
        <v>39</v>
      </c>
      <c r="C11" s="12" t="s">
        <v>215</v>
      </c>
      <c r="D11" s="9" t="s">
        <v>42</v>
      </c>
      <c r="E11" s="9" t="s">
        <v>42</v>
      </c>
      <c r="F11" s="9" t="s">
        <v>42</v>
      </c>
      <c r="G11" s="9" t="s">
        <v>42</v>
      </c>
      <c r="H11" s="9" t="s">
        <v>42</v>
      </c>
      <c r="I11" s="9" t="s">
        <v>42</v>
      </c>
      <c r="J11" s="9" t="s">
        <v>42</v>
      </c>
      <c r="K11" s="9" t="s">
        <v>42</v>
      </c>
      <c r="L11" s="9" t="s">
        <v>42</v>
      </c>
      <c r="M11" s="9" t="s">
        <v>42</v>
      </c>
      <c r="N11" s="9" t="s">
        <v>42</v>
      </c>
      <c r="O11" s="9">
        <v>1260</v>
      </c>
      <c r="P11" s="9" t="s">
        <v>42</v>
      </c>
      <c r="Q11" s="23" t="s">
        <v>116</v>
      </c>
      <c r="R11" s="23" t="s">
        <v>42</v>
      </c>
      <c r="S11" s="53" t="s">
        <v>111</v>
      </c>
      <c r="T11" s="9" t="s">
        <v>818</v>
      </c>
      <c r="U11" s="62">
        <v>1310</v>
      </c>
      <c r="V11" s="62">
        <v>50</v>
      </c>
      <c r="W11" s="62">
        <f t="shared" si="0"/>
        <v>1260</v>
      </c>
      <c r="X11" s="62">
        <v>100</v>
      </c>
      <c r="Y11" s="62">
        <v>100</v>
      </c>
      <c r="Z11" s="62">
        <f t="shared" si="1"/>
        <v>0</v>
      </c>
      <c r="AA11" s="62">
        <v>100</v>
      </c>
      <c r="AB11" s="62">
        <f>ROUND(AA11*'[11]附件1 '!$H$5,2)-0.01</f>
        <v>17.29</v>
      </c>
      <c r="AC11" s="26" t="s">
        <v>826</v>
      </c>
      <c r="AD11" s="26" t="s">
        <v>827</v>
      </c>
      <c r="AE11" s="23" t="s">
        <v>821</v>
      </c>
      <c r="AG11" s="86">
        <f>1260-U11</f>
        <v>-50</v>
      </c>
      <c r="AH11" s="27" t="s">
        <v>159</v>
      </c>
    </row>
    <row r="12" spans="1:35" s="27" customFormat="1" ht="45.6" customHeight="1">
      <c r="A12" s="9">
        <v>6</v>
      </c>
      <c r="B12" s="12" t="s">
        <v>39</v>
      </c>
      <c r="C12" s="12" t="s">
        <v>828</v>
      </c>
      <c r="D12" s="9" t="s">
        <v>42</v>
      </c>
      <c r="E12" s="9" t="s">
        <v>42</v>
      </c>
      <c r="F12" s="9" t="s">
        <v>42</v>
      </c>
      <c r="G12" s="9" t="s">
        <v>42</v>
      </c>
      <c r="H12" s="9" t="s">
        <v>42</v>
      </c>
      <c r="I12" s="9" t="s">
        <v>42</v>
      </c>
      <c r="J12" s="9" t="s">
        <v>42</v>
      </c>
      <c r="K12" s="9" t="s">
        <v>42</v>
      </c>
      <c r="L12" s="53" t="s">
        <v>829</v>
      </c>
      <c r="M12" s="9" t="s">
        <v>42</v>
      </c>
      <c r="N12" s="9" t="s">
        <v>42</v>
      </c>
      <c r="O12" s="9">
        <v>1253.7727</v>
      </c>
      <c r="P12" s="9" t="s">
        <v>42</v>
      </c>
      <c r="Q12" s="23" t="s">
        <v>42</v>
      </c>
      <c r="R12" s="23" t="s">
        <v>42</v>
      </c>
      <c r="S12" s="9" t="s">
        <v>42</v>
      </c>
      <c r="T12" s="9" t="s">
        <v>818</v>
      </c>
      <c r="U12" s="62">
        <v>1012.81</v>
      </c>
      <c r="V12" s="62">
        <v>0</v>
      </c>
      <c r="W12" s="62">
        <f t="shared" si="0"/>
        <v>1012.81</v>
      </c>
      <c r="X12" s="62">
        <v>100</v>
      </c>
      <c r="Y12" s="62">
        <v>100</v>
      </c>
      <c r="Z12" s="62">
        <f t="shared" si="1"/>
        <v>0</v>
      </c>
      <c r="AA12" s="62">
        <v>100</v>
      </c>
      <c r="AB12" s="62">
        <f>ROUND(AA12*'[11]附件1 '!$H$5,2)-0.01</f>
        <v>17.29</v>
      </c>
      <c r="AC12" s="78"/>
      <c r="AD12" s="78" t="s">
        <v>830</v>
      </c>
      <c r="AE12" s="23" t="s">
        <v>821</v>
      </c>
      <c r="AG12" s="24"/>
    </row>
    <row r="13" spans="1:35" s="27" customFormat="1" ht="87.6" customHeight="1">
      <c r="A13" s="9">
        <v>7</v>
      </c>
      <c r="B13" s="12" t="s">
        <v>39</v>
      </c>
      <c r="C13" s="12" t="s">
        <v>227</v>
      </c>
      <c r="D13" s="9" t="s">
        <v>42</v>
      </c>
      <c r="E13" s="9" t="s">
        <v>42</v>
      </c>
      <c r="F13" s="9" t="s">
        <v>42</v>
      </c>
      <c r="G13" s="9" t="s">
        <v>42</v>
      </c>
      <c r="H13" s="9" t="s">
        <v>42</v>
      </c>
      <c r="I13" s="9" t="s">
        <v>42</v>
      </c>
      <c r="J13" s="9" t="s">
        <v>42</v>
      </c>
      <c r="K13" s="9" t="s">
        <v>42</v>
      </c>
      <c r="L13" s="9" t="s">
        <v>42</v>
      </c>
      <c r="M13" s="9" t="s">
        <v>42</v>
      </c>
      <c r="N13" s="9" t="s">
        <v>42</v>
      </c>
      <c r="O13" s="9">
        <v>827.68060000000003</v>
      </c>
      <c r="P13" s="9" t="s">
        <v>42</v>
      </c>
      <c r="Q13" s="23" t="s">
        <v>42</v>
      </c>
      <c r="R13" s="23" t="s">
        <v>42</v>
      </c>
      <c r="S13" s="9" t="s">
        <v>42</v>
      </c>
      <c r="T13" s="9" t="s">
        <v>818</v>
      </c>
      <c r="U13" s="62">
        <v>826.33</v>
      </c>
      <c r="V13" s="62">
        <v>58.47</v>
      </c>
      <c r="W13" s="62">
        <f t="shared" si="0"/>
        <v>767.86</v>
      </c>
      <c r="X13" s="62">
        <v>60</v>
      </c>
      <c r="Y13" s="62">
        <v>60</v>
      </c>
      <c r="Z13" s="62">
        <f t="shared" si="1"/>
        <v>0</v>
      </c>
      <c r="AA13" s="62">
        <f t="shared" si="2"/>
        <v>60</v>
      </c>
      <c r="AB13" s="62">
        <f>ROUND(AA13*'[11]附件1 '!$H$5,2)</f>
        <v>10.38</v>
      </c>
      <c r="AC13" s="26" t="s">
        <v>831</v>
      </c>
      <c r="AD13" s="26"/>
      <c r="AE13" s="23" t="s">
        <v>821</v>
      </c>
      <c r="AG13" s="24">
        <f>522330+62416</f>
        <v>584746</v>
      </c>
    </row>
    <row r="14" spans="1:35" s="27" customFormat="1" ht="101.85" customHeight="1">
      <c r="A14" s="9">
        <v>8</v>
      </c>
      <c r="B14" s="12" t="s">
        <v>39</v>
      </c>
      <c r="C14" s="12" t="s">
        <v>832</v>
      </c>
      <c r="D14" s="9" t="s">
        <v>42</v>
      </c>
      <c r="E14" s="9" t="s">
        <v>42</v>
      </c>
      <c r="F14" s="9" t="s">
        <v>42</v>
      </c>
      <c r="G14" s="9" t="s">
        <v>42</v>
      </c>
      <c r="H14" s="9" t="s">
        <v>42</v>
      </c>
      <c r="I14" s="9" t="s">
        <v>42</v>
      </c>
      <c r="J14" s="9" t="s">
        <v>42</v>
      </c>
      <c r="K14" s="9" t="s">
        <v>42</v>
      </c>
      <c r="L14" s="9" t="s">
        <v>42</v>
      </c>
      <c r="M14" s="9" t="s">
        <v>42</v>
      </c>
      <c r="N14" s="9" t="s">
        <v>42</v>
      </c>
      <c r="O14" s="9">
        <v>1092.9195999999999</v>
      </c>
      <c r="P14" s="9" t="s">
        <v>42</v>
      </c>
      <c r="Q14" s="23" t="s">
        <v>42</v>
      </c>
      <c r="R14" s="23" t="s">
        <v>42</v>
      </c>
      <c r="S14" s="23" t="s">
        <v>42</v>
      </c>
      <c r="T14" s="9" t="s">
        <v>818</v>
      </c>
      <c r="U14" s="62">
        <v>586.26</v>
      </c>
      <c r="V14" s="62">
        <v>0</v>
      </c>
      <c r="W14" s="62">
        <f t="shared" si="0"/>
        <v>586.26</v>
      </c>
      <c r="X14" s="62">
        <v>60</v>
      </c>
      <c r="Y14" s="62">
        <v>60</v>
      </c>
      <c r="Z14" s="62">
        <f t="shared" si="1"/>
        <v>0</v>
      </c>
      <c r="AA14" s="62">
        <v>60</v>
      </c>
      <c r="AB14" s="62">
        <f>ROUND(AA14*'[11]附件1 '!$H$5,2)</f>
        <v>10.38</v>
      </c>
      <c r="AC14" s="26"/>
      <c r="AD14" s="26" t="s">
        <v>833</v>
      </c>
      <c r="AE14" s="23" t="s">
        <v>821</v>
      </c>
      <c r="AG14" s="24" t="s">
        <v>834</v>
      </c>
      <c r="AH14" s="27" t="s">
        <v>835</v>
      </c>
    </row>
    <row r="15" spans="1:35" s="27" customFormat="1" ht="83.45" customHeight="1">
      <c r="A15" s="9">
        <v>9</v>
      </c>
      <c r="B15" s="12" t="s">
        <v>39</v>
      </c>
      <c r="C15" s="12" t="s">
        <v>836</v>
      </c>
      <c r="D15" s="9" t="s">
        <v>42</v>
      </c>
      <c r="E15" s="9" t="s">
        <v>42</v>
      </c>
      <c r="F15" s="9" t="s">
        <v>42</v>
      </c>
      <c r="G15" s="9" t="s">
        <v>42</v>
      </c>
      <c r="H15" s="9" t="s">
        <v>42</v>
      </c>
      <c r="I15" s="9" t="s">
        <v>42</v>
      </c>
      <c r="J15" s="9" t="s">
        <v>42</v>
      </c>
      <c r="K15" s="9" t="s">
        <v>42</v>
      </c>
      <c r="L15" s="9" t="s">
        <v>42</v>
      </c>
      <c r="M15" s="9" t="s">
        <v>42</v>
      </c>
      <c r="N15" s="9" t="s">
        <v>42</v>
      </c>
      <c r="O15" s="9">
        <v>272.8</v>
      </c>
      <c r="P15" s="9" t="s">
        <v>42</v>
      </c>
      <c r="Q15" s="23" t="s">
        <v>116</v>
      </c>
      <c r="R15" s="23" t="s">
        <v>42</v>
      </c>
      <c r="S15" s="9" t="s">
        <v>42</v>
      </c>
      <c r="T15" s="9" t="s">
        <v>818</v>
      </c>
      <c r="U15" s="62">
        <v>311.3</v>
      </c>
      <c r="V15" s="62">
        <v>38.5</v>
      </c>
      <c r="W15" s="62">
        <f t="shared" si="0"/>
        <v>272.8</v>
      </c>
      <c r="X15" s="62">
        <v>60</v>
      </c>
      <c r="Y15" s="62">
        <v>60</v>
      </c>
      <c r="Z15" s="62">
        <f t="shared" si="1"/>
        <v>0</v>
      </c>
      <c r="AA15" s="62">
        <v>60</v>
      </c>
      <c r="AB15" s="62">
        <f>ROUND(AA15*'[11]附件1 '!$H$5,2)</f>
        <v>10.38</v>
      </c>
      <c r="AC15" s="26" t="s">
        <v>837</v>
      </c>
      <c r="AD15" s="26"/>
      <c r="AE15" s="23" t="s">
        <v>821</v>
      </c>
      <c r="AF15" s="79">
        <f>272.8-U15</f>
        <v>-38.5</v>
      </c>
      <c r="AG15" s="24"/>
      <c r="AH15" s="27" t="s">
        <v>838</v>
      </c>
    </row>
    <row r="16" spans="1:35" s="27" customFormat="1" ht="42.6" customHeight="1">
      <c r="A16" s="9">
        <v>10</v>
      </c>
      <c r="B16" s="12" t="s">
        <v>39</v>
      </c>
      <c r="C16" s="12" t="s">
        <v>220</v>
      </c>
      <c r="D16" s="9" t="s">
        <v>42</v>
      </c>
      <c r="E16" s="9" t="s">
        <v>42</v>
      </c>
      <c r="F16" s="9" t="s">
        <v>42</v>
      </c>
      <c r="G16" s="9" t="s">
        <v>42</v>
      </c>
      <c r="H16" s="9" t="s">
        <v>42</v>
      </c>
      <c r="I16" s="9" t="s">
        <v>42</v>
      </c>
      <c r="J16" s="9" t="s">
        <v>42</v>
      </c>
      <c r="K16" s="9" t="s">
        <v>42</v>
      </c>
      <c r="L16" s="9" t="s">
        <v>42</v>
      </c>
      <c r="M16" s="9" t="s">
        <v>42</v>
      </c>
      <c r="N16" s="9" t="s">
        <v>42</v>
      </c>
      <c r="O16" s="23">
        <v>572.18150000000003</v>
      </c>
      <c r="P16" s="9" t="s">
        <v>42</v>
      </c>
      <c r="Q16" s="23" t="s">
        <v>42</v>
      </c>
      <c r="R16" s="23" t="s">
        <v>42</v>
      </c>
      <c r="S16" s="9" t="s">
        <v>42</v>
      </c>
      <c r="T16" s="9" t="s">
        <v>818</v>
      </c>
      <c r="U16" s="62">
        <v>572.17999999999995</v>
      </c>
      <c r="V16" s="62">
        <v>0</v>
      </c>
      <c r="W16" s="62">
        <f t="shared" si="0"/>
        <v>572.17999999999995</v>
      </c>
      <c r="X16" s="62">
        <v>60</v>
      </c>
      <c r="Y16" s="62">
        <v>60</v>
      </c>
      <c r="Z16" s="62">
        <f t="shared" si="1"/>
        <v>0</v>
      </c>
      <c r="AA16" s="62">
        <v>60</v>
      </c>
      <c r="AB16" s="62">
        <f>ROUND(AA16*'[11]附件1 '!$H$5,2)</f>
        <v>10.38</v>
      </c>
      <c r="AC16" s="26"/>
      <c r="AD16" s="26" t="s">
        <v>839</v>
      </c>
      <c r="AE16" s="23" t="s">
        <v>821</v>
      </c>
      <c r="AG16" s="24"/>
      <c r="AH16" s="27" t="s">
        <v>159</v>
      </c>
    </row>
    <row r="17" spans="1:34" s="27" customFormat="1" ht="72.599999999999994" customHeight="1">
      <c r="A17" s="9">
        <v>11</v>
      </c>
      <c r="B17" s="12" t="s">
        <v>39</v>
      </c>
      <c r="C17" s="12" t="s">
        <v>840</v>
      </c>
      <c r="D17" s="9" t="s">
        <v>42</v>
      </c>
      <c r="E17" s="9" t="s">
        <v>42</v>
      </c>
      <c r="F17" s="9" t="s">
        <v>42</v>
      </c>
      <c r="G17" s="9" t="s">
        <v>42</v>
      </c>
      <c r="H17" s="9" t="s">
        <v>42</v>
      </c>
      <c r="I17" s="9" t="s">
        <v>42</v>
      </c>
      <c r="J17" s="9" t="s">
        <v>42</v>
      </c>
      <c r="K17" s="9" t="s">
        <v>42</v>
      </c>
      <c r="L17" s="9" t="s">
        <v>42</v>
      </c>
      <c r="M17" s="9" t="s">
        <v>42</v>
      </c>
      <c r="N17" s="9" t="s">
        <v>42</v>
      </c>
      <c r="O17" s="9">
        <v>473.6</v>
      </c>
      <c r="P17" s="9" t="s">
        <v>42</v>
      </c>
      <c r="Q17" s="23" t="s">
        <v>42</v>
      </c>
      <c r="R17" s="23" t="s">
        <v>42</v>
      </c>
      <c r="S17" s="9" t="s">
        <v>42</v>
      </c>
      <c r="T17" s="9" t="s">
        <v>818</v>
      </c>
      <c r="U17" s="62">
        <v>271.61</v>
      </c>
      <c r="V17" s="62">
        <v>20.886506000000001</v>
      </c>
      <c r="W17" s="62">
        <f t="shared" si="0"/>
        <v>250.72349400000002</v>
      </c>
      <c r="X17" s="62">
        <v>60</v>
      </c>
      <c r="Y17" s="62">
        <v>60</v>
      </c>
      <c r="Z17" s="62">
        <f t="shared" si="1"/>
        <v>0</v>
      </c>
      <c r="AA17" s="62">
        <f t="shared" ref="AA17:AA23" si="3">X17</f>
        <v>60</v>
      </c>
      <c r="AB17" s="62">
        <f>ROUND(AA17*'[11]附件1 '!$H$5,2)</f>
        <v>10.38</v>
      </c>
      <c r="AC17" s="26" t="s">
        <v>841</v>
      </c>
      <c r="AD17" s="26"/>
      <c r="AE17" s="23" t="s">
        <v>821</v>
      </c>
      <c r="AG17" s="24"/>
    </row>
    <row r="18" spans="1:34" s="27" customFormat="1" ht="43.7" customHeight="1">
      <c r="A18" s="9">
        <v>12</v>
      </c>
      <c r="B18" s="12" t="s">
        <v>39</v>
      </c>
      <c r="C18" s="12" t="s">
        <v>52</v>
      </c>
      <c r="D18" s="9" t="s">
        <v>42</v>
      </c>
      <c r="E18" s="9" t="s">
        <v>42</v>
      </c>
      <c r="F18" s="9" t="s">
        <v>42</v>
      </c>
      <c r="G18" s="9" t="s">
        <v>42</v>
      </c>
      <c r="H18" s="9" t="s">
        <v>42</v>
      </c>
      <c r="I18" s="9" t="s">
        <v>42</v>
      </c>
      <c r="J18" s="9" t="s">
        <v>42</v>
      </c>
      <c r="K18" s="9" t="s">
        <v>42</v>
      </c>
      <c r="L18" s="9" t="s">
        <v>42</v>
      </c>
      <c r="M18" s="9" t="s">
        <v>42</v>
      </c>
      <c r="N18" s="9" t="s">
        <v>42</v>
      </c>
      <c r="O18" s="9">
        <v>418.94310000000002</v>
      </c>
      <c r="P18" s="9" t="s">
        <v>42</v>
      </c>
      <c r="Q18" s="9" t="s">
        <v>116</v>
      </c>
      <c r="R18" s="23" t="s">
        <v>42</v>
      </c>
      <c r="S18" s="9" t="s">
        <v>42</v>
      </c>
      <c r="T18" s="9" t="s">
        <v>818</v>
      </c>
      <c r="U18" s="62">
        <v>403.94</v>
      </c>
      <c r="V18" s="62">
        <v>0</v>
      </c>
      <c r="W18" s="62">
        <f t="shared" si="0"/>
        <v>403.94</v>
      </c>
      <c r="X18" s="62">
        <v>60</v>
      </c>
      <c r="Y18" s="62">
        <v>60</v>
      </c>
      <c r="Z18" s="62">
        <f t="shared" si="1"/>
        <v>0</v>
      </c>
      <c r="AA18" s="62">
        <v>60</v>
      </c>
      <c r="AB18" s="62">
        <f>ROUND(AA18*'[11]附件1 '!$H$5,2)</f>
        <v>10.38</v>
      </c>
      <c r="AC18" s="26"/>
      <c r="AD18" s="26" t="s">
        <v>842</v>
      </c>
      <c r="AE18" s="23" t="s">
        <v>821</v>
      </c>
      <c r="AG18" s="24"/>
      <c r="AH18" s="27" t="s">
        <v>159</v>
      </c>
    </row>
    <row r="19" spans="1:34" s="27" customFormat="1" ht="59.1" customHeight="1">
      <c r="A19" s="9">
        <v>13</v>
      </c>
      <c r="B19" s="12" t="s">
        <v>39</v>
      </c>
      <c r="C19" s="12" t="s">
        <v>843</v>
      </c>
      <c r="D19" s="9" t="s">
        <v>42</v>
      </c>
      <c r="E19" s="9" t="s">
        <v>42</v>
      </c>
      <c r="F19" s="9" t="s">
        <v>42</v>
      </c>
      <c r="G19" s="9" t="s">
        <v>42</v>
      </c>
      <c r="H19" s="9" t="s">
        <v>42</v>
      </c>
      <c r="I19" s="9" t="s">
        <v>42</v>
      </c>
      <c r="J19" s="9" t="s">
        <v>42</v>
      </c>
      <c r="K19" s="9" t="s">
        <v>42</v>
      </c>
      <c r="L19" s="9" t="s">
        <v>42</v>
      </c>
      <c r="M19" s="9" t="s">
        <v>42</v>
      </c>
      <c r="N19" s="9" t="s">
        <v>42</v>
      </c>
      <c r="O19" s="9">
        <v>535.87</v>
      </c>
      <c r="P19" s="9" t="s">
        <v>42</v>
      </c>
      <c r="Q19" s="9" t="s">
        <v>116</v>
      </c>
      <c r="R19" s="23" t="s">
        <v>42</v>
      </c>
      <c r="S19" s="9" t="s">
        <v>42</v>
      </c>
      <c r="T19" s="9" t="s">
        <v>818</v>
      </c>
      <c r="U19" s="62">
        <v>302.33999999999997</v>
      </c>
      <c r="V19" s="62">
        <v>34.119999999999997</v>
      </c>
      <c r="W19" s="62">
        <f t="shared" si="0"/>
        <v>268.21999999999997</v>
      </c>
      <c r="X19" s="62">
        <v>60</v>
      </c>
      <c r="Y19" s="62">
        <v>60</v>
      </c>
      <c r="Z19" s="62">
        <f t="shared" si="1"/>
        <v>0</v>
      </c>
      <c r="AA19" s="62">
        <f t="shared" si="3"/>
        <v>60</v>
      </c>
      <c r="AB19" s="62">
        <f>ROUND(AA19*'[11]附件1 '!$H$5,2)</f>
        <v>10.38</v>
      </c>
      <c r="AC19" s="26" t="s">
        <v>844</v>
      </c>
      <c r="AD19" s="26"/>
      <c r="AE19" s="23" t="s">
        <v>821</v>
      </c>
      <c r="AF19" s="27">
        <f>1795133.26*0.14335+290243.54*0.14519+155760.64*0.14335+133446.03*0.14519</f>
        <v>341176.12923329999</v>
      </c>
      <c r="AG19" s="24" t="s">
        <v>834</v>
      </c>
      <c r="AH19" s="27" t="s">
        <v>845</v>
      </c>
    </row>
    <row r="20" spans="1:34" s="27" customFormat="1" ht="90.6" customHeight="1">
      <c r="A20" s="9">
        <v>14</v>
      </c>
      <c r="B20" s="12" t="s">
        <v>39</v>
      </c>
      <c r="C20" s="12" t="s">
        <v>846</v>
      </c>
      <c r="D20" s="9" t="s">
        <v>42</v>
      </c>
      <c r="E20" s="9" t="s">
        <v>42</v>
      </c>
      <c r="F20" s="9" t="s">
        <v>42</v>
      </c>
      <c r="G20" s="9" t="s">
        <v>42</v>
      </c>
      <c r="H20" s="9" t="s">
        <v>42</v>
      </c>
      <c r="I20" s="9" t="s">
        <v>42</v>
      </c>
      <c r="J20" s="9" t="s">
        <v>42</v>
      </c>
      <c r="K20" s="9" t="s">
        <v>42</v>
      </c>
      <c r="L20" s="9" t="s">
        <v>116</v>
      </c>
      <c r="M20" s="9" t="s">
        <v>42</v>
      </c>
      <c r="N20" s="9" t="s">
        <v>42</v>
      </c>
      <c r="O20" s="9">
        <v>453.3</v>
      </c>
      <c r="P20" s="9" t="s">
        <v>42</v>
      </c>
      <c r="Q20" s="23" t="s">
        <v>42</v>
      </c>
      <c r="R20" s="23" t="s">
        <v>42</v>
      </c>
      <c r="S20" s="9" t="s">
        <v>42</v>
      </c>
      <c r="T20" s="9" t="s">
        <v>818</v>
      </c>
      <c r="U20" s="62">
        <v>611.47</v>
      </c>
      <c r="V20" s="62">
        <v>158.16999999999999</v>
      </c>
      <c r="W20" s="62">
        <f t="shared" si="0"/>
        <v>453.30000000000007</v>
      </c>
      <c r="X20" s="62">
        <v>60</v>
      </c>
      <c r="Y20" s="62">
        <v>60</v>
      </c>
      <c r="Z20" s="62">
        <f t="shared" si="1"/>
        <v>0</v>
      </c>
      <c r="AA20" s="62">
        <f t="shared" si="3"/>
        <v>60</v>
      </c>
      <c r="AB20" s="62">
        <f>ROUND(AA20*'[11]附件1 '!$H$5,2)</f>
        <v>10.38</v>
      </c>
      <c r="AC20" s="26" t="s">
        <v>847</v>
      </c>
      <c r="AD20" s="26" t="s">
        <v>848</v>
      </c>
      <c r="AE20" s="23" t="s">
        <v>821</v>
      </c>
      <c r="AF20" s="27" t="s">
        <v>849</v>
      </c>
      <c r="AG20" s="86">
        <f>453.3-U20</f>
        <v>-158.17000000000002</v>
      </c>
    </row>
    <row r="21" spans="1:34" s="27" customFormat="1" ht="51.6" customHeight="1">
      <c r="A21" s="9">
        <v>15</v>
      </c>
      <c r="B21" s="12" t="s">
        <v>39</v>
      </c>
      <c r="C21" s="12" t="s">
        <v>850</v>
      </c>
      <c r="D21" s="9" t="s">
        <v>42</v>
      </c>
      <c r="E21" s="9" t="s">
        <v>42</v>
      </c>
      <c r="F21" s="9" t="s">
        <v>42</v>
      </c>
      <c r="G21" s="9" t="s">
        <v>42</v>
      </c>
      <c r="H21" s="9" t="s">
        <v>42</v>
      </c>
      <c r="I21" s="9" t="s">
        <v>42</v>
      </c>
      <c r="J21" s="9" t="s">
        <v>42</v>
      </c>
      <c r="K21" s="9" t="s">
        <v>42</v>
      </c>
      <c r="L21" s="9" t="s">
        <v>42</v>
      </c>
      <c r="M21" s="9" t="s">
        <v>42</v>
      </c>
      <c r="N21" s="9" t="s">
        <v>42</v>
      </c>
      <c r="O21" s="23">
        <v>189.65090000000001</v>
      </c>
      <c r="P21" s="9" t="s">
        <v>42</v>
      </c>
      <c r="Q21" s="23" t="s">
        <v>42</v>
      </c>
      <c r="R21" s="23" t="s">
        <v>42</v>
      </c>
      <c r="S21" s="53" t="s">
        <v>111</v>
      </c>
      <c r="T21" s="9" t="s">
        <v>818</v>
      </c>
      <c r="U21" s="62">
        <v>189.65</v>
      </c>
      <c r="V21" s="62">
        <v>0</v>
      </c>
      <c r="W21" s="62">
        <f t="shared" si="0"/>
        <v>189.65</v>
      </c>
      <c r="X21" s="62">
        <v>60</v>
      </c>
      <c r="Y21" s="62">
        <v>60</v>
      </c>
      <c r="Z21" s="62">
        <f t="shared" si="1"/>
        <v>0</v>
      </c>
      <c r="AA21" s="62">
        <f t="shared" si="3"/>
        <v>60</v>
      </c>
      <c r="AB21" s="62">
        <f>ROUND(AA21*'[11]附件1 '!$H$5,2)</f>
        <v>10.38</v>
      </c>
      <c r="AC21" s="26"/>
      <c r="AD21" s="26" t="s">
        <v>851</v>
      </c>
      <c r="AE21" s="23" t="s">
        <v>821</v>
      </c>
      <c r="AG21" s="24"/>
    </row>
    <row r="22" spans="1:34" s="27" customFormat="1" ht="43.7" customHeight="1">
      <c r="A22" s="9">
        <v>16</v>
      </c>
      <c r="B22" s="12" t="s">
        <v>39</v>
      </c>
      <c r="C22" s="12" t="s">
        <v>230</v>
      </c>
      <c r="D22" s="9" t="s">
        <v>42</v>
      </c>
      <c r="E22" s="9" t="s">
        <v>42</v>
      </c>
      <c r="F22" s="9" t="s">
        <v>42</v>
      </c>
      <c r="G22" s="9" t="s">
        <v>42</v>
      </c>
      <c r="H22" s="9" t="s">
        <v>42</v>
      </c>
      <c r="I22" s="9" t="s">
        <v>42</v>
      </c>
      <c r="J22" s="9" t="s">
        <v>42</v>
      </c>
      <c r="K22" s="9" t="s">
        <v>42</v>
      </c>
      <c r="L22" s="9" t="s">
        <v>42</v>
      </c>
      <c r="M22" s="9" t="s">
        <v>42</v>
      </c>
      <c r="N22" s="9" t="s">
        <v>42</v>
      </c>
      <c r="O22" s="23">
        <v>138.0204</v>
      </c>
      <c r="P22" s="9" t="s">
        <v>42</v>
      </c>
      <c r="Q22" s="23" t="s">
        <v>42</v>
      </c>
      <c r="R22" s="23" t="s">
        <v>42</v>
      </c>
      <c r="S22" s="53" t="s">
        <v>111</v>
      </c>
      <c r="T22" s="9" t="s">
        <v>818</v>
      </c>
      <c r="U22" s="62">
        <v>138.02000000000001</v>
      </c>
      <c r="V22" s="62">
        <v>0</v>
      </c>
      <c r="W22" s="62">
        <f t="shared" si="0"/>
        <v>138.02000000000001</v>
      </c>
      <c r="X22" s="62">
        <v>60</v>
      </c>
      <c r="Y22" s="62">
        <v>60</v>
      </c>
      <c r="Z22" s="62">
        <f t="shared" si="1"/>
        <v>0</v>
      </c>
      <c r="AA22" s="62">
        <f t="shared" si="3"/>
        <v>60</v>
      </c>
      <c r="AB22" s="62">
        <f>ROUND(AA22*'[11]附件1 '!$H$5,2)</f>
        <v>10.38</v>
      </c>
      <c r="AC22" s="26"/>
      <c r="AD22" s="26" t="s">
        <v>851</v>
      </c>
      <c r="AE22" s="23" t="s">
        <v>821</v>
      </c>
      <c r="AG22" s="24"/>
    </row>
    <row r="23" spans="1:34" s="27" customFormat="1" ht="43.7" customHeight="1">
      <c r="A23" s="9">
        <v>17</v>
      </c>
      <c r="B23" s="12" t="s">
        <v>39</v>
      </c>
      <c r="C23" s="12" t="s">
        <v>224</v>
      </c>
      <c r="D23" s="9" t="s">
        <v>42</v>
      </c>
      <c r="E23" s="9" t="s">
        <v>42</v>
      </c>
      <c r="F23" s="9" t="s">
        <v>42</v>
      </c>
      <c r="G23" s="9" t="s">
        <v>42</v>
      </c>
      <c r="H23" s="9" t="s">
        <v>42</v>
      </c>
      <c r="I23" s="9" t="s">
        <v>42</v>
      </c>
      <c r="J23" s="9" t="s">
        <v>42</v>
      </c>
      <c r="K23" s="9" t="s">
        <v>42</v>
      </c>
      <c r="L23" s="9" t="s">
        <v>42</v>
      </c>
      <c r="M23" s="9" t="s">
        <v>42</v>
      </c>
      <c r="N23" s="9" t="s">
        <v>42</v>
      </c>
      <c r="O23" s="23">
        <v>480.9479</v>
      </c>
      <c r="P23" s="9" t="s">
        <v>42</v>
      </c>
      <c r="Q23" s="23" t="s">
        <v>42</v>
      </c>
      <c r="R23" s="23" t="s">
        <v>42</v>
      </c>
      <c r="S23" s="23" t="s">
        <v>42</v>
      </c>
      <c r="T23" s="9" t="s">
        <v>818</v>
      </c>
      <c r="U23" s="62">
        <v>464.01</v>
      </c>
      <c r="V23" s="62">
        <v>0</v>
      </c>
      <c r="W23" s="62">
        <f t="shared" si="0"/>
        <v>464.01</v>
      </c>
      <c r="X23" s="62">
        <v>60</v>
      </c>
      <c r="Y23" s="62">
        <v>60</v>
      </c>
      <c r="Z23" s="62">
        <f t="shared" si="1"/>
        <v>0</v>
      </c>
      <c r="AA23" s="62">
        <f t="shared" si="3"/>
        <v>60</v>
      </c>
      <c r="AB23" s="62">
        <f>ROUND(AA23*'[11]附件1 '!$H$5,2)</f>
        <v>10.38</v>
      </c>
      <c r="AC23" s="26"/>
      <c r="AD23" s="26"/>
      <c r="AE23" s="23" t="s">
        <v>821</v>
      </c>
      <c r="AG23" s="24"/>
    </row>
    <row r="24" spans="1:34" s="27" customFormat="1" ht="93" customHeight="1">
      <c r="A24" s="9">
        <v>18</v>
      </c>
      <c r="B24" s="12" t="s">
        <v>39</v>
      </c>
      <c r="C24" s="29" t="s">
        <v>199</v>
      </c>
      <c r="D24" s="9" t="s">
        <v>42</v>
      </c>
      <c r="E24" s="9" t="s">
        <v>42</v>
      </c>
      <c r="F24" s="9" t="s">
        <v>42</v>
      </c>
      <c r="G24" s="9" t="s">
        <v>42</v>
      </c>
      <c r="H24" s="9" t="s">
        <v>42</v>
      </c>
      <c r="I24" s="9" t="s">
        <v>42</v>
      </c>
      <c r="J24" s="9" t="s">
        <v>42</v>
      </c>
      <c r="K24" s="9" t="s">
        <v>42</v>
      </c>
      <c r="L24" s="9" t="s">
        <v>42</v>
      </c>
      <c r="M24" s="9" t="s">
        <v>42</v>
      </c>
      <c r="N24" s="9" t="s">
        <v>42</v>
      </c>
      <c r="O24" s="23">
        <v>482.19450000000001</v>
      </c>
      <c r="P24" s="9" t="s">
        <v>42</v>
      </c>
      <c r="Q24" s="23" t="s">
        <v>42</v>
      </c>
      <c r="R24" s="23" t="s">
        <v>42</v>
      </c>
      <c r="S24" s="23" t="s">
        <v>42</v>
      </c>
      <c r="T24" s="9" t="s">
        <v>818</v>
      </c>
      <c r="U24" s="62">
        <v>539.29</v>
      </c>
      <c r="V24" s="62">
        <v>57.095500000000001</v>
      </c>
      <c r="W24" s="62">
        <f t="shared" si="0"/>
        <v>482.19449999999995</v>
      </c>
      <c r="X24" s="62">
        <v>60</v>
      </c>
      <c r="Y24" s="62">
        <v>60</v>
      </c>
      <c r="Z24" s="62">
        <f t="shared" si="1"/>
        <v>0</v>
      </c>
      <c r="AA24" s="62">
        <v>60</v>
      </c>
      <c r="AB24" s="62">
        <f>ROUND(AA24*'[11]附件1 '!$H$5,2)</f>
        <v>10.38</v>
      </c>
      <c r="AC24" s="26" t="s">
        <v>852</v>
      </c>
      <c r="AD24" s="26" t="s">
        <v>853</v>
      </c>
      <c r="AE24" s="23" t="s">
        <v>821</v>
      </c>
      <c r="AF24" s="80">
        <f>482.1945-U24</f>
        <v>-57.095499999999959</v>
      </c>
      <c r="AG24" s="24"/>
      <c r="AH24" s="27" t="s">
        <v>159</v>
      </c>
    </row>
    <row r="25" spans="1:34" s="27" customFormat="1" ht="39" customHeight="1">
      <c r="A25" s="9">
        <v>19</v>
      </c>
      <c r="B25" s="12" t="s">
        <v>39</v>
      </c>
      <c r="C25" s="12" t="s">
        <v>854</v>
      </c>
      <c r="D25" s="9" t="s">
        <v>42</v>
      </c>
      <c r="E25" s="9" t="s">
        <v>42</v>
      </c>
      <c r="F25" s="9" t="s">
        <v>42</v>
      </c>
      <c r="G25" s="9" t="s">
        <v>42</v>
      </c>
      <c r="H25" s="9" t="s">
        <v>42</v>
      </c>
      <c r="I25" s="9" t="s">
        <v>42</v>
      </c>
      <c r="J25" s="9" t="s">
        <v>42</v>
      </c>
      <c r="K25" s="9" t="s">
        <v>42</v>
      </c>
      <c r="L25" s="9" t="s">
        <v>42</v>
      </c>
      <c r="M25" s="9" t="s">
        <v>42</v>
      </c>
      <c r="N25" s="9" t="s">
        <v>42</v>
      </c>
      <c r="O25" s="58">
        <v>151.82</v>
      </c>
      <c r="P25" s="9" t="s">
        <v>42</v>
      </c>
      <c r="Q25" s="9" t="s">
        <v>42</v>
      </c>
      <c r="R25" s="9" t="s">
        <v>42</v>
      </c>
      <c r="S25" s="9" t="s">
        <v>42</v>
      </c>
      <c r="T25" s="23" t="s">
        <v>818</v>
      </c>
      <c r="U25" s="62">
        <v>109.51</v>
      </c>
      <c r="V25" s="62">
        <v>0</v>
      </c>
      <c r="W25" s="62">
        <f t="shared" si="0"/>
        <v>109.51</v>
      </c>
      <c r="X25" s="62">
        <v>60</v>
      </c>
      <c r="Y25" s="62">
        <v>60</v>
      </c>
      <c r="Z25" s="62">
        <f t="shared" si="1"/>
        <v>0</v>
      </c>
      <c r="AA25" s="62">
        <v>60</v>
      </c>
      <c r="AB25" s="62">
        <f>ROUND(AA25*'[11]附件1 '!$H$5,2)</f>
        <v>10.38</v>
      </c>
      <c r="AC25" s="26"/>
      <c r="AD25" s="26" t="s">
        <v>855</v>
      </c>
      <c r="AE25" s="23" t="s">
        <v>856</v>
      </c>
      <c r="AG25" s="24">
        <v>1</v>
      </c>
    </row>
    <row r="26" spans="1:34" s="27" customFormat="1" ht="39" customHeight="1">
      <c r="A26" s="9">
        <v>20</v>
      </c>
      <c r="B26" s="12" t="s">
        <v>39</v>
      </c>
      <c r="C26" s="12" t="s">
        <v>857</v>
      </c>
      <c r="D26" s="9" t="s">
        <v>42</v>
      </c>
      <c r="E26" s="9" t="s">
        <v>42</v>
      </c>
      <c r="F26" s="9" t="s">
        <v>42</v>
      </c>
      <c r="G26" s="9" t="s">
        <v>42</v>
      </c>
      <c r="H26" s="9" t="s">
        <v>42</v>
      </c>
      <c r="I26" s="9" t="s">
        <v>42</v>
      </c>
      <c r="J26" s="9" t="s">
        <v>42</v>
      </c>
      <c r="K26" s="9" t="s">
        <v>42</v>
      </c>
      <c r="L26" s="9" t="s">
        <v>116</v>
      </c>
      <c r="M26" s="9" t="s">
        <v>42</v>
      </c>
      <c r="N26" s="9" t="s">
        <v>42</v>
      </c>
      <c r="O26" s="59">
        <v>200.78909999999999</v>
      </c>
      <c r="P26" s="9" t="s">
        <v>42</v>
      </c>
      <c r="Q26" s="9" t="s">
        <v>42</v>
      </c>
      <c r="R26" s="9" t="s">
        <v>42</v>
      </c>
      <c r="S26" s="9" t="s">
        <v>42</v>
      </c>
      <c r="T26" s="9" t="s">
        <v>818</v>
      </c>
      <c r="U26" s="62">
        <v>175.11</v>
      </c>
      <c r="V26" s="62">
        <v>0</v>
      </c>
      <c r="W26" s="62">
        <f t="shared" si="0"/>
        <v>175.11</v>
      </c>
      <c r="X26" s="62">
        <v>60</v>
      </c>
      <c r="Y26" s="62">
        <v>60</v>
      </c>
      <c r="Z26" s="62">
        <f t="shared" si="1"/>
        <v>0</v>
      </c>
      <c r="AA26" s="62">
        <v>60</v>
      </c>
      <c r="AB26" s="62">
        <f>ROUND(AA26*'[11]附件1 '!$H$5,2)</f>
        <v>10.38</v>
      </c>
      <c r="AC26" s="26"/>
      <c r="AD26" s="26"/>
      <c r="AE26" s="69" t="s">
        <v>858</v>
      </c>
      <c r="AG26" s="24"/>
    </row>
    <row r="27" spans="1:34" s="27" customFormat="1" ht="39" customHeight="1">
      <c r="A27" s="9">
        <v>21</v>
      </c>
      <c r="B27" s="12" t="s">
        <v>39</v>
      </c>
      <c r="C27" s="12" t="s">
        <v>859</v>
      </c>
      <c r="D27" s="9" t="s">
        <v>42</v>
      </c>
      <c r="E27" s="9" t="s">
        <v>42</v>
      </c>
      <c r="F27" s="9" t="s">
        <v>42</v>
      </c>
      <c r="G27" s="9" t="s">
        <v>42</v>
      </c>
      <c r="H27" s="9" t="s">
        <v>42</v>
      </c>
      <c r="I27" s="9" t="s">
        <v>42</v>
      </c>
      <c r="J27" s="9" t="s">
        <v>42</v>
      </c>
      <c r="K27" s="9" t="s">
        <v>42</v>
      </c>
      <c r="L27" s="9" t="s">
        <v>116</v>
      </c>
      <c r="M27" s="9" t="s">
        <v>42</v>
      </c>
      <c r="N27" s="9" t="s">
        <v>42</v>
      </c>
      <c r="O27" s="59">
        <v>2355.4681</v>
      </c>
      <c r="P27" s="9" t="s">
        <v>42</v>
      </c>
      <c r="Q27" s="9" t="s">
        <v>42</v>
      </c>
      <c r="R27" s="9" t="s">
        <v>42</v>
      </c>
      <c r="S27" s="9" t="s">
        <v>42</v>
      </c>
      <c r="T27" s="9" t="s">
        <v>818</v>
      </c>
      <c r="U27" s="62">
        <v>844.64</v>
      </c>
      <c r="V27" s="62">
        <v>0</v>
      </c>
      <c r="W27" s="62">
        <f t="shared" si="0"/>
        <v>844.64</v>
      </c>
      <c r="X27" s="62">
        <v>60</v>
      </c>
      <c r="Y27" s="62">
        <v>60</v>
      </c>
      <c r="Z27" s="62">
        <f t="shared" si="1"/>
        <v>0</v>
      </c>
      <c r="AA27" s="62">
        <v>60</v>
      </c>
      <c r="AB27" s="62">
        <f>ROUND(AA27*'[11]附件1 '!$H$5,2)</f>
        <v>10.38</v>
      </c>
      <c r="AC27" s="26"/>
      <c r="AD27" s="26"/>
      <c r="AE27" s="69" t="s">
        <v>858</v>
      </c>
      <c r="AG27" s="24">
        <v>1</v>
      </c>
    </row>
    <row r="28" spans="1:34" s="27" customFormat="1" ht="94.7" customHeight="1">
      <c r="A28" s="9">
        <v>22</v>
      </c>
      <c r="B28" s="12" t="s">
        <v>39</v>
      </c>
      <c r="C28" s="29" t="s">
        <v>703</v>
      </c>
      <c r="D28" s="9" t="s">
        <v>42</v>
      </c>
      <c r="E28" s="9" t="s">
        <v>42</v>
      </c>
      <c r="F28" s="9" t="s">
        <v>42</v>
      </c>
      <c r="G28" s="9" t="s">
        <v>42</v>
      </c>
      <c r="H28" s="9" t="s">
        <v>42</v>
      </c>
      <c r="I28" s="9" t="s">
        <v>42</v>
      </c>
      <c r="J28" s="9" t="s">
        <v>42</v>
      </c>
      <c r="K28" s="9" t="s">
        <v>42</v>
      </c>
      <c r="L28" s="9" t="s">
        <v>42</v>
      </c>
      <c r="M28" s="9" t="s">
        <v>42</v>
      </c>
      <c r="N28" s="9" t="s">
        <v>42</v>
      </c>
      <c r="O28" s="59">
        <v>926.59860000000003</v>
      </c>
      <c r="P28" s="9" t="s">
        <v>42</v>
      </c>
      <c r="Q28" s="9" t="s">
        <v>42</v>
      </c>
      <c r="R28" s="9" t="s">
        <v>42</v>
      </c>
      <c r="S28" s="9" t="s">
        <v>42</v>
      </c>
      <c r="T28" s="9" t="s">
        <v>818</v>
      </c>
      <c r="U28" s="66">
        <v>999.95</v>
      </c>
      <c r="V28" s="66">
        <f>U28-W28</f>
        <v>73.351400000000012</v>
      </c>
      <c r="W28" s="62">
        <v>926.59860000000003</v>
      </c>
      <c r="X28" s="62">
        <v>60</v>
      </c>
      <c r="Y28" s="62">
        <v>60</v>
      </c>
      <c r="Z28" s="62">
        <f t="shared" si="1"/>
        <v>0</v>
      </c>
      <c r="AA28" s="62">
        <v>60</v>
      </c>
      <c r="AB28" s="62">
        <f>ROUND(AA28*'[11]附件1 '!$H$5,2)</f>
        <v>10.38</v>
      </c>
      <c r="AC28" s="26" t="s">
        <v>860</v>
      </c>
      <c r="AD28" s="26" t="s">
        <v>861</v>
      </c>
      <c r="AE28" s="23" t="s">
        <v>856</v>
      </c>
      <c r="AG28" s="24"/>
      <c r="AH28" s="27" t="s">
        <v>159</v>
      </c>
    </row>
    <row r="29" spans="1:34" s="27" customFormat="1" ht="41.45" customHeight="1">
      <c r="A29" s="9">
        <v>23</v>
      </c>
      <c r="B29" s="12" t="s">
        <v>39</v>
      </c>
      <c r="C29" s="12" t="s">
        <v>862</v>
      </c>
      <c r="D29" s="9" t="s">
        <v>42</v>
      </c>
      <c r="E29" s="9" t="s">
        <v>42</v>
      </c>
      <c r="F29" s="9" t="s">
        <v>42</v>
      </c>
      <c r="G29" s="9" t="s">
        <v>42</v>
      </c>
      <c r="H29" s="9" t="s">
        <v>42</v>
      </c>
      <c r="I29" s="9" t="s">
        <v>42</v>
      </c>
      <c r="J29" s="9" t="s">
        <v>42</v>
      </c>
      <c r="K29" s="9" t="s">
        <v>42</v>
      </c>
      <c r="L29" s="9" t="s">
        <v>42</v>
      </c>
      <c r="M29" s="9" t="s">
        <v>42</v>
      </c>
      <c r="N29" s="9" t="s">
        <v>42</v>
      </c>
      <c r="O29" s="58">
        <v>105.89</v>
      </c>
      <c r="P29" s="53" t="s">
        <v>111</v>
      </c>
      <c r="Q29" s="9" t="s">
        <v>42</v>
      </c>
      <c r="R29" s="9" t="s">
        <v>42</v>
      </c>
      <c r="S29" s="9" t="s">
        <v>42</v>
      </c>
      <c r="T29" s="9" t="s">
        <v>818</v>
      </c>
      <c r="U29" s="62">
        <v>105.9</v>
      </c>
      <c r="V29" s="62">
        <v>0</v>
      </c>
      <c r="W29" s="62">
        <f t="shared" ref="W29:W34" si="4">U29-V29</f>
        <v>105.9</v>
      </c>
      <c r="X29" s="62">
        <v>60</v>
      </c>
      <c r="Y29" s="62">
        <v>60</v>
      </c>
      <c r="Z29" s="62">
        <f t="shared" si="1"/>
        <v>0</v>
      </c>
      <c r="AA29" s="62">
        <f t="shared" ref="AA29:AA33" si="5">Y29</f>
        <v>60</v>
      </c>
      <c r="AB29" s="62">
        <f>ROUND(AA29*'[11]附件1 '!$H$5,2)</f>
        <v>10.38</v>
      </c>
      <c r="AC29" s="78"/>
      <c r="AD29" s="78" t="s">
        <v>863</v>
      </c>
      <c r="AE29" s="23" t="s">
        <v>856</v>
      </c>
      <c r="AG29" s="24"/>
    </row>
    <row r="30" spans="1:34" s="27" customFormat="1" ht="37.35" customHeight="1">
      <c r="A30" s="9">
        <v>24</v>
      </c>
      <c r="B30" s="12" t="s">
        <v>39</v>
      </c>
      <c r="C30" s="12" t="s">
        <v>864</v>
      </c>
      <c r="D30" s="9" t="s">
        <v>42</v>
      </c>
      <c r="E30" s="9" t="s">
        <v>42</v>
      </c>
      <c r="F30" s="9" t="s">
        <v>42</v>
      </c>
      <c r="G30" s="9" t="s">
        <v>42</v>
      </c>
      <c r="H30" s="9" t="s">
        <v>42</v>
      </c>
      <c r="I30" s="9" t="s">
        <v>42</v>
      </c>
      <c r="J30" s="9" t="s">
        <v>42</v>
      </c>
      <c r="K30" s="9" t="s">
        <v>42</v>
      </c>
      <c r="L30" s="9" t="s">
        <v>116</v>
      </c>
      <c r="M30" s="9" t="s">
        <v>42</v>
      </c>
      <c r="N30" s="9" t="s">
        <v>42</v>
      </c>
      <c r="O30" s="58">
        <v>538.23</v>
      </c>
      <c r="P30" s="9" t="s">
        <v>42</v>
      </c>
      <c r="Q30" s="9" t="s">
        <v>42</v>
      </c>
      <c r="R30" s="9" t="s">
        <v>42</v>
      </c>
      <c r="S30" s="9" t="s">
        <v>42</v>
      </c>
      <c r="T30" s="9" t="s">
        <v>818</v>
      </c>
      <c r="U30" s="62">
        <v>528.19000000000005</v>
      </c>
      <c r="V30" s="62">
        <v>0</v>
      </c>
      <c r="W30" s="62">
        <f t="shared" si="4"/>
        <v>528.19000000000005</v>
      </c>
      <c r="X30" s="62">
        <v>60</v>
      </c>
      <c r="Y30" s="62">
        <v>60</v>
      </c>
      <c r="Z30" s="62">
        <f t="shared" si="1"/>
        <v>0</v>
      </c>
      <c r="AA30" s="62">
        <f t="shared" si="5"/>
        <v>60</v>
      </c>
      <c r="AB30" s="62">
        <f>ROUND(AA30*'[11]附件1 '!$H$5,2)</f>
        <v>10.38</v>
      </c>
      <c r="AC30" s="26"/>
      <c r="AD30" s="26"/>
      <c r="AE30" s="23" t="s">
        <v>856</v>
      </c>
      <c r="AG30" s="24"/>
    </row>
    <row r="31" spans="1:34" s="27" customFormat="1" ht="37.35" customHeight="1">
      <c r="A31" s="9">
        <v>25</v>
      </c>
      <c r="B31" s="12" t="s">
        <v>39</v>
      </c>
      <c r="C31" s="12" t="s">
        <v>865</v>
      </c>
      <c r="D31" s="9" t="s">
        <v>42</v>
      </c>
      <c r="E31" s="9" t="s">
        <v>42</v>
      </c>
      <c r="F31" s="9" t="s">
        <v>42</v>
      </c>
      <c r="G31" s="9" t="s">
        <v>42</v>
      </c>
      <c r="H31" s="9" t="s">
        <v>42</v>
      </c>
      <c r="I31" s="9" t="s">
        <v>42</v>
      </c>
      <c r="J31" s="9" t="s">
        <v>42</v>
      </c>
      <c r="K31" s="9" t="s">
        <v>42</v>
      </c>
      <c r="L31" s="9" t="s">
        <v>42</v>
      </c>
      <c r="M31" s="9" t="s">
        <v>42</v>
      </c>
      <c r="N31" s="9" t="s">
        <v>42</v>
      </c>
      <c r="O31" s="58">
        <v>836.63</v>
      </c>
      <c r="P31" s="9" t="s">
        <v>42</v>
      </c>
      <c r="Q31" s="9" t="s">
        <v>42</v>
      </c>
      <c r="R31" s="9" t="s">
        <v>42</v>
      </c>
      <c r="S31" s="9" t="s">
        <v>42</v>
      </c>
      <c r="T31" s="9" t="s">
        <v>818</v>
      </c>
      <c r="U31" s="62">
        <v>636.63</v>
      </c>
      <c r="V31" s="62">
        <v>0</v>
      </c>
      <c r="W31" s="62">
        <f t="shared" si="4"/>
        <v>636.63</v>
      </c>
      <c r="X31" s="62">
        <v>60</v>
      </c>
      <c r="Y31" s="62">
        <v>60</v>
      </c>
      <c r="Z31" s="62">
        <f t="shared" si="1"/>
        <v>0</v>
      </c>
      <c r="AA31" s="62">
        <f t="shared" si="5"/>
        <v>60</v>
      </c>
      <c r="AB31" s="62">
        <f>ROUND(AA31*'[11]附件1 '!$H$5,2)</f>
        <v>10.38</v>
      </c>
      <c r="AC31" s="26"/>
      <c r="AD31" s="26"/>
      <c r="AE31" s="23" t="s">
        <v>856</v>
      </c>
      <c r="AF31" s="27" t="s">
        <v>866</v>
      </c>
      <c r="AG31" s="24"/>
    </row>
    <row r="32" spans="1:34" s="27" customFormat="1" ht="37.35" customHeight="1">
      <c r="A32" s="9">
        <v>26</v>
      </c>
      <c r="B32" s="12" t="s">
        <v>39</v>
      </c>
      <c r="C32" s="12" t="s">
        <v>55</v>
      </c>
      <c r="D32" s="9" t="s">
        <v>42</v>
      </c>
      <c r="E32" s="9" t="s">
        <v>42</v>
      </c>
      <c r="F32" s="9" t="s">
        <v>42</v>
      </c>
      <c r="G32" s="9" t="s">
        <v>42</v>
      </c>
      <c r="H32" s="9" t="s">
        <v>42</v>
      </c>
      <c r="I32" s="9" t="s">
        <v>42</v>
      </c>
      <c r="J32" s="9" t="s">
        <v>42</v>
      </c>
      <c r="K32" s="9" t="s">
        <v>42</v>
      </c>
      <c r="L32" s="9" t="s">
        <v>42</v>
      </c>
      <c r="M32" s="9" t="s">
        <v>42</v>
      </c>
      <c r="N32" s="9" t="s">
        <v>42</v>
      </c>
      <c r="O32" s="58">
        <v>830.32</v>
      </c>
      <c r="P32" s="9" t="s">
        <v>42</v>
      </c>
      <c r="Q32" s="9" t="s">
        <v>42</v>
      </c>
      <c r="R32" s="9" t="s">
        <v>42</v>
      </c>
      <c r="S32" s="9" t="s">
        <v>42</v>
      </c>
      <c r="T32" s="9" t="s">
        <v>818</v>
      </c>
      <c r="U32" s="62">
        <v>672.46</v>
      </c>
      <c r="V32" s="62">
        <v>0</v>
      </c>
      <c r="W32" s="62">
        <f t="shared" si="4"/>
        <v>672.46</v>
      </c>
      <c r="X32" s="62">
        <v>60</v>
      </c>
      <c r="Y32" s="62">
        <v>60</v>
      </c>
      <c r="Z32" s="62">
        <f t="shared" si="1"/>
        <v>0</v>
      </c>
      <c r="AA32" s="62">
        <f t="shared" si="5"/>
        <v>60</v>
      </c>
      <c r="AB32" s="62">
        <f>ROUND(AA32*'[11]附件1 '!$H$5,2)</f>
        <v>10.38</v>
      </c>
      <c r="AC32" s="26"/>
      <c r="AD32" s="26"/>
      <c r="AE32" s="23" t="s">
        <v>856</v>
      </c>
      <c r="AG32" s="24"/>
    </row>
    <row r="33" spans="1:34" s="27" customFormat="1" ht="51" customHeight="1">
      <c r="A33" s="9">
        <v>27</v>
      </c>
      <c r="B33" s="12" t="s">
        <v>39</v>
      </c>
      <c r="C33" s="12" t="s">
        <v>867</v>
      </c>
      <c r="D33" s="9" t="s">
        <v>42</v>
      </c>
      <c r="E33" s="9" t="s">
        <v>42</v>
      </c>
      <c r="F33" s="9" t="s">
        <v>42</v>
      </c>
      <c r="G33" s="9" t="s">
        <v>42</v>
      </c>
      <c r="H33" s="9" t="s">
        <v>42</v>
      </c>
      <c r="I33" s="9" t="s">
        <v>42</v>
      </c>
      <c r="J33" s="9" t="s">
        <v>42</v>
      </c>
      <c r="K33" s="9" t="s">
        <v>42</v>
      </c>
      <c r="L33" s="9" t="s">
        <v>42</v>
      </c>
      <c r="M33" s="9" t="s">
        <v>42</v>
      </c>
      <c r="N33" s="9" t="s">
        <v>42</v>
      </c>
      <c r="O33" s="60">
        <v>384.6</v>
      </c>
      <c r="P33" s="9" t="s">
        <v>42</v>
      </c>
      <c r="Q33" s="9" t="s">
        <v>42</v>
      </c>
      <c r="R33" s="9" t="s">
        <v>42</v>
      </c>
      <c r="S33" s="9" t="s">
        <v>42</v>
      </c>
      <c r="T33" s="9" t="s">
        <v>818</v>
      </c>
      <c r="U33" s="62">
        <v>384.6</v>
      </c>
      <c r="V33" s="62">
        <v>0</v>
      </c>
      <c r="W33" s="62">
        <f t="shared" si="4"/>
        <v>384.6</v>
      </c>
      <c r="X33" s="62">
        <v>60</v>
      </c>
      <c r="Y33" s="62">
        <v>60</v>
      </c>
      <c r="Z33" s="62">
        <f t="shared" si="1"/>
        <v>0</v>
      </c>
      <c r="AA33" s="62">
        <f t="shared" si="5"/>
        <v>60</v>
      </c>
      <c r="AB33" s="62">
        <f>ROUND(AA33*'[11]附件1 '!$H$5,2)</f>
        <v>10.38</v>
      </c>
      <c r="AC33" s="26"/>
      <c r="AD33" s="26" t="s">
        <v>868</v>
      </c>
      <c r="AE33" s="23" t="s">
        <v>856</v>
      </c>
      <c r="AG33" s="24"/>
    </row>
    <row r="34" spans="1:34" s="27" customFormat="1" ht="58.35" customHeight="1">
      <c r="A34" s="9">
        <v>28</v>
      </c>
      <c r="B34" s="12" t="s">
        <v>39</v>
      </c>
      <c r="C34" s="12" t="s">
        <v>229</v>
      </c>
      <c r="D34" s="9" t="s">
        <v>42</v>
      </c>
      <c r="E34" s="9" t="s">
        <v>42</v>
      </c>
      <c r="F34" s="9" t="s">
        <v>42</v>
      </c>
      <c r="G34" s="9" t="s">
        <v>42</v>
      </c>
      <c r="H34" s="9" t="s">
        <v>42</v>
      </c>
      <c r="I34" s="9" t="s">
        <v>42</v>
      </c>
      <c r="J34" s="9" t="s">
        <v>42</v>
      </c>
      <c r="K34" s="9" t="s">
        <v>42</v>
      </c>
      <c r="L34" s="9" t="s">
        <v>42</v>
      </c>
      <c r="M34" s="9" t="s">
        <v>42</v>
      </c>
      <c r="N34" s="9" t="s">
        <v>42</v>
      </c>
      <c r="O34" s="58">
        <v>177.54</v>
      </c>
      <c r="P34" s="9" t="s">
        <v>42</v>
      </c>
      <c r="Q34" s="9" t="s">
        <v>42</v>
      </c>
      <c r="R34" s="9" t="s">
        <v>42</v>
      </c>
      <c r="S34" s="9" t="s">
        <v>42</v>
      </c>
      <c r="T34" s="9" t="s">
        <v>818</v>
      </c>
      <c r="U34" s="62">
        <v>177.54</v>
      </c>
      <c r="V34" s="62">
        <v>0</v>
      </c>
      <c r="W34" s="62">
        <f t="shared" si="4"/>
        <v>177.54</v>
      </c>
      <c r="X34" s="62">
        <v>60</v>
      </c>
      <c r="Y34" s="62">
        <v>60</v>
      </c>
      <c r="Z34" s="62">
        <f t="shared" si="1"/>
        <v>0</v>
      </c>
      <c r="AA34" s="62">
        <v>60</v>
      </c>
      <c r="AB34" s="62">
        <f>ROUND(AA34*'[11]附件1 '!$H$5,2)</f>
        <v>10.38</v>
      </c>
      <c r="AC34" s="26"/>
      <c r="AD34" s="26" t="s">
        <v>869</v>
      </c>
      <c r="AE34" s="23" t="s">
        <v>856</v>
      </c>
      <c r="AG34" s="24"/>
      <c r="AH34" s="27" t="s">
        <v>159</v>
      </c>
    </row>
    <row r="35" spans="1:34" s="27" customFormat="1" ht="92.45" customHeight="1">
      <c r="A35" s="9">
        <v>29</v>
      </c>
      <c r="B35" s="12" t="s">
        <v>39</v>
      </c>
      <c r="C35" s="12" t="s">
        <v>870</v>
      </c>
      <c r="D35" s="9" t="s">
        <v>42</v>
      </c>
      <c r="E35" s="9" t="s">
        <v>42</v>
      </c>
      <c r="F35" s="9" t="s">
        <v>42</v>
      </c>
      <c r="G35" s="9" t="s">
        <v>42</v>
      </c>
      <c r="H35" s="9" t="s">
        <v>42</v>
      </c>
      <c r="I35" s="9" t="s">
        <v>42</v>
      </c>
      <c r="J35" s="9" t="s">
        <v>42</v>
      </c>
      <c r="K35" s="9" t="s">
        <v>42</v>
      </c>
      <c r="L35" s="9" t="s">
        <v>42</v>
      </c>
      <c r="M35" s="9" t="s">
        <v>42</v>
      </c>
      <c r="N35" s="9" t="s">
        <v>42</v>
      </c>
      <c r="O35" s="58">
        <v>436.52</v>
      </c>
      <c r="P35" s="9" t="s">
        <v>42</v>
      </c>
      <c r="Q35" s="9" t="s">
        <v>42</v>
      </c>
      <c r="R35" s="9" t="s">
        <v>42</v>
      </c>
      <c r="S35" s="9" t="s">
        <v>42</v>
      </c>
      <c r="T35" s="9" t="s">
        <v>818</v>
      </c>
      <c r="U35" s="62">
        <v>440.43</v>
      </c>
      <c r="V35" s="62">
        <f t="shared" ref="V35:V38" si="6">U35-W35</f>
        <v>3.910000000000025</v>
      </c>
      <c r="W35" s="67">
        <v>436.52</v>
      </c>
      <c r="X35" s="62">
        <v>60</v>
      </c>
      <c r="Y35" s="62">
        <v>60</v>
      </c>
      <c r="Z35" s="62">
        <f t="shared" si="1"/>
        <v>0</v>
      </c>
      <c r="AA35" s="62">
        <v>60</v>
      </c>
      <c r="AB35" s="62">
        <f>ROUND(AA35*'[11]附件1 '!$H$5,2)</f>
        <v>10.38</v>
      </c>
      <c r="AC35" s="26" t="s">
        <v>871</v>
      </c>
      <c r="AD35" s="26" t="s">
        <v>872</v>
      </c>
      <c r="AE35" s="23" t="s">
        <v>856</v>
      </c>
      <c r="AG35" s="24"/>
      <c r="AH35" s="27" t="s">
        <v>159</v>
      </c>
    </row>
    <row r="36" spans="1:34" s="27" customFormat="1" ht="93" customHeight="1">
      <c r="A36" s="9">
        <v>30</v>
      </c>
      <c r="B36" s="12" t="s">
        <v>39</v>
      </c>
      <c r="C36" s="12" t="s">
        <v>873</v>
      </c>
      <c r="D36" s="9" t="s">
        <v>42</v>
      </c>
      <c r="E36" s="9" t="s">
        <v>42</v>
      </c>
      <c r="F36" s="9" t="s">
        <v>42</v>
      </c>
      <c r="G36" s="9" t="s">
        <v>42</v>
      </c>
      <c r="H36" s="9" t="s">
        <v>42</v>
      </c>
      <c r="I36" s="9" t="s">
        <v>42</v>
      </c>
      <c r="J36" s="9" t="s">
        <v>42</v>
      </c>
      <c r="K36" s="9" t="s">
        <v>42</v>
      </c>
      <c r="L36" s="9" t="s">
        <v>42</v>
      </c>
      <c r="M36" s="9" t="s">
        <v>42</v>
      </c>
      <c r="N36" s="9" t="s">
        <v>42</v>
      </c>
      <c r="O36" s="59">
        <v>325.40190000000001</v>
      </c>
      <c r="P36" s="9" t="s">
        <v>42</v>
      </c>
      <c r="Q36" s="9" t="s">
        <v>116</v>
      </c>
      <c r="R36" s="9" t="s">
        <v>42</v>
      </c>
      <c r="S36" s="53" t="s">
        <v>111</v>
      </c>
      <c r="T36" s="9" t="s">
        <v>818</v>
      </c>
      <c r="U36" s="62">
        <v>353.8</v>
      </c>
      <c r="V36" s="62">
        <f t="shared" si="6"/>
        <v>28.398099999999999</v>
      </c>
      <c r="W36" s="68">
        <v>325.40190000000001</v>
      </c>
      <c r="X36" s="62">
        <v>60</v>
      </c>
      <c r="Y36" s="62">
        <v>60</v>
      </c>
      <c r="Z36" s="62">
        <f t="shared" si="1"/>
        <v>0</v>
      </c>
      <c r="AA36" s="62">
        <v>60</v>
      </c>
      <c r="AB36" s="62">
        <f>ROUND(AA36*'[11]附件1 '!$H$5,2)</f>
        <v>10.38</v>
      </c>
      <c r="AC36" s="26" t="s">
        <v>874</v>
      </c>
      <c r="AD36" s="26" t="s">
        <v>875</v>
      </c>
      <c r="AE36" s="23" t="s">
        <v>856</v>
      </c>
      <c r="AG36" s="24"/>
    </row>
    <row r="37" spans="1:34" s="27" customFormat="1" ht="97.35" customHeight="1">
      <c r="A37" s="9">
        <v>31</v>
      </c>
      <c r="B37" s="12" t="s">
        <v>39</v>
      </c>
      <c r="C37" s="12" t="s">
        <v>876</v>
      </c>
      <c r="D37" s="9" t="s">
        <v>42</v>
      </c>
      <c r="E37" s="9" t="s">
        <v>42</v>
      </c>
      <c r="F37" s="9" t="s">
        <v>42</v>
      </c>
      <c r="G37" s="9" t="s">
        <v>42</v>
      </c>
      <c r="H37" s="9" t="s">
        <v>42</v>
      </c>
      <c r="I37" s="9" t="s">
        <v>42</v>
      </c>
      <c r="J37" s="9" t="s">
        <v>42</v>
      </c>
      <c r="K37" s="9" t="s">
        <v>42</v>
      </c>
      <c r="L37" s="9" t="s">
        <v>42</v>
      </c>
      <c r="M37" s="9" t="s">
        <v>42</v>
      </c>
      <c r="N37" s="9" t="s">
        <v>42</v>
      </c>
      <c r="O37" s="59">
        <v>352.48</v>
      </c>
      <c r="P37" s="9" t="s">
        <v>42</v>
      </c>
      <c r="Q37" s="9" t="s">
        <v>42</v>
      </c>
      <c r="R37" s="9" t="s">
        <v>42</v>
      </c>
      <c r="S37" s="9" t="s">
        <v>42</v>
      </c>
      <c r="T37" s="9" t="s">
        <v>818</v>
      </c>
      <c r="U37" s="62">
        <v>357.92</v>
      </c>
      <c r="V37" s="62">
        <f t="shared" si="6"/>
        <v>5.4399999999999977</v>
      </c>
      <c r="W37" s="62">
        <v>352.48</v>
      </c>
      <c r="X37" s="62">
        <v>60</v>
      </c>
      <c r="Y37" s="62">
        <v>60</v>
      </c>
      <c r="Z37" s="62">
        <f t="shared" si="1"/>
        <v>0</v>
      </c>
      <c r="AA37" s="62">
        <v>60</v>
      </c>
      <c r="AB37" s="62">
        <f>ROUND(AA37*'[11]附件1 '!$H$5,2)</f>
        <v>10.38</v>
      </c>
      <c r="AC37" s="26" t="s">
        <v>877</v>
      </c>
      <c r="AD37" s="26" t="s">
        <v>878</v>
      </c>
      <c r="AE37" s="23" t="s">
        <v>856</v>
      </c>
      <c r="AF37" s="81"/>
      <c r="AG37" s="24"/>
    </row>
    <row r="38" spans="1:34" s="27" customFormat="1" ht="97.35" customHeight="1">
      <c r="A38" s="9">
        <v>32</v>
      </c>
      <c r="B38" s="12" t="s">
        <v>39</v>
      </c>
      <c r="C38" s="12" t="s">
        <v>60</v>
      </c>
      <c r="D38" s="9" t="s">
        <v>42</v>
      </c>
      <c r="E38" s="9" t="s">
        <v>42</v>
      </c>
      <c r="F38" s="9" t="s">
        <v>42</v>
      </c>
      <c r="G38" s="9" t="s">
        <v>42</v>
      </c>
      <c r="H38" s="9" t="s">
        <v>42</v>
      </c>
      <c r="I38" s="9" t="s">
        <v>42</v>
      </c>
      <c r="J38" s="9" t="s">
        <v>42</v>
      </c>
      <c r="K38" s="9" t="s">
        <v>42</v>
      </c>
      <c r="L38" s="9" t="s">
        <v>42</v>
      </c>
      <c r="M38" s="9" t="s">
        <v>42</v>
      </c>
      <c r="N38" s="9" t="s">
        <v>42</v>
      </c>
      <c r="O38" s="58">
        <v>162.94999999999999</v>
      </c>
      <c r="P38" s="9" t="s">
        <v>42</v>
      </c>
      <c r="Q38" s="9" t="s">
        <v>116</v>
      </c>
      <c r="R38" s="9" t="s">
        <v>42</v>
      </c>
      <c r="S38" s="9" t="s">
        <v>42</v>
      </c>
      <c r="T38" s="9" t="s">
        <v>818</v>
      </c>
      <c r="U38" s="62">
        <v>231.82</v>
      </c>
      <c r="V38" s="62">
        <f t="shared" si="6"/>
        <v>68.87</v>
      </c>
      <c r="W38" s="62">
        <f>O38</f>
        <v>162.94999999999999</v>
      </c>
      <c r="X38" s="62">
        <v>60</v>
      </c>
      <c r="Y38" s="62">
        <v>60</v>
      </c>
      <c r="Z38" s="62">
        <f t="shared" si="1"/>
        <v>0</v>
      </c>
      <c r="AA38" s="62">
        <v>60</v>
      </c>
      <c r="AB38" s="62">
        <f>ROUND(AA38*'[11]附件1 '!$H$5,2)</f>
        <v>10.38</v>
      </c>
      <c r="AC38" s="26" t="s">
        <v>879</v>
      </c>
      <c r="AD38" s="26"/>
      <c r="AE38" s="23" t="s">
        <v>856</v>
      </c>
      <c r="AG38" s="24"/>
    </row>
    <row r="39" spans="1:34" s="27" customFormat="1" ht="42" customHeight="1">
      <c r="A39" s="9">
        <v>33</v>
      </c>
      <c r="B39" s="12" t="s">
        <v>39</v>
      </c>
      <c r="C39" s="12" t="s">
        <v>880</v>
      </c>
      <c r="D39" s="9" t="s">
        <v>42</v>
      </c>
      <c r="E39" s="9" t="s">
        <v>42</v>
      </c>
      <c r="F39" s="9" t="s">
        <v>42</v>
      </c>
      <c r="G39" s="9" t="s">
        <v>42</v>
      </c>
      <c r="H39" s="9" t="s">
        <v>42</v>
      </c>
      <c r="I39" s="9" t="s">
        <v>42</v>
      </c>
      <c r="J39" s="9" t="s">
        <v>42</v>
      </c>
      <c r="K39" s="9" t="s">
        <v>42</v>
      </c>
      <c r="L39" s="9" t="s">
        <v>42</v>
      </c>
      <c r="M39" s="9" t="s">
        <v>42</v>
      </c>
      <c r="N39" s="9" t="s">
        <v>42</v>
      </c>
      <c r="O39" s="59">
        <v>553.9</v>
      </c>
      <c r="P39" s="9" t="s">
        <v>42</v>
      </c>
      <c r="Q39" s="9" t="s">
        <v>42</v>
      </c>
      <c r="R39" s="9" t="s">
        <v>42</v>
      </c>
      <c r="S39" s="9" t="s">
        <v>42</v>
      </c>
      <c r="T39" s="9" t="s">
        <v>818</v>
      </c>
      <c r="U39" s="62">
        <v>393.41</v>
      </c>
      <c r="V39" s="62">
        <v>0</v>
      </c>
      <c r="W39" s="62">
        <f t="shared" ref="W39:W41" si="7">U39-V39</f>
        <v>393.41</v>
      </c>
      <c r="X39" s="62">
        <v>60</v>
      </c>
      <c r="Y39" s="62">
        <v>60</v>
      </c>
      <c r="Z39" s="62">
        <f t="shared" si="1"/>
        <v>0</v>
      </c>
      <c r="AA39" s="62">
        <v>60</v>
      </c>
      <c r="AB39" s="62">
        <f>ROUND(AA39*'[11]附件1 '!$H$5,2)</f>
        <v>10.38</v>
      </c>
      <c r="AC39" s="26"/>
      <c r="AD39" s="26"/>
      <c r="AE39" s="23" t="s">
        <v>856</v>
      </c>
      <c r="AG39" s="24"/>
    </row>
    <row r="40" spans="1:34" s="27" customFormat="1" ht="41.45" customHeight="1">
      <c r="A40" s="9">
        <v>34</v>
      </c>
      <c r="B40" s="12" t="s">
        <v>39</v>
      </c>
      <c r="C40" s="12" t="s">
        <v>881</v>
      </c>
      <c r="D40" s="9" t="s">
        <v>42</v>
      </c>
      <c r="E40" s="9" t="s">
        <v>42</v>
      </c>
      <c r="F40" s="9" t="s">
        <v>42</v>
      </c>
      <c r="G40" s="9" t="s">
        <v>42</v>
      </c>
      <c r="H40" s="9" t="s">
        <v>42</v>
      </c>
      <c r="I40" s="9" t="s">
        <v>42</v>
      </c>
      <c r="J40" s="9" t="s">
        <v>42</v>
      </c>
      <c r="K40" s="9" t="s">
        <v>42</v>
      </c>
      <c r="L40" s="9" t="s">
        <v>42</v>
      </c>
      <c r="M40" s="9" t="s">
        <v>42</v>
      </c>
      <c r="N40" s="9" t="s">
        <v>42</v>
      </c>
      <c r="O40" s="59">
        <v>468.56</v>
      </c>
      <c r="P40" s="9" t="s">
        <v>42</v>
      </c>
      <c r="Q40" s="9" t="s">
        <v>42</v>
      </c>
      <c r="R40" s="9" t="s">
        <v>42</v>
      </c>
      <c r="S40" s="9" t="s">
        <v>42</v>
      </c>
      <c r="T40" s="9" t="s">
        <v>818</v>
      </c>
      <c r="U40" s="62">
        <v>179.63</v>
      </c>
      <c r="V40" s="62">
        <v>0</v>
      </c>
      <c r="W40" s="62">
        <f t="shared" si="7"/>
        <v>179.63</v>
      </c>
      <c r="X40" s="62">
        <v>60</v>
      </c>
      <c r="Y40" s="62">
        <v>60</v>
      </c>
      <c r="Z40" s="62">
        <f t="shared" si="1"/>
        <v>0</v>
      </c>
      <c r="AA40" s="62">
        <v>60</v>
      </c>
      <c r="AB40" s="62">
        <f>ROUND(AA40*'[11]附件1 '!$H$5,2)</f>
        <v>10.38</v>
      </c>
      <c r="AC40" s="26"/>
      <c r="AD40" s="26" t="s">
        <v>882</v>
      </c>
      <c r="AE40" s="23" t="s">
        <v>856</v>
      </c>
      <c r="AG40" s="24"/>
    </row>
    <row r="41" spans="1:34" s="27" customFormat="1" ht="82.7" customHeight="1">
      <c r="A41" s="9">
        <v>35</v>
      </c>
      <c r="B41" s="12" t="s">
        <v>39</v>
      </c>
      <c r="C41" s="12" t="s">
        <v>883</v>
      </c>
      <c r="D41" s="9" t="s">
        <v>42</v>
      </c>
      <c r="E41" s="9" t="s">
        <v>42</v>
      </c>
      <c r="F41" s="9" t="s">
        <v>42</v>
      </c>
      <c r="G41" s="9" t="s">
        <v>42</v>
      </c>
      <c r="H41" s="9" t="s">
        <v>42</v>
      </c>
      <c r="I41" s="9" t="s">
        <v>42</v>
      </c>
      <c r="J41" s="9" t="s">
        <v>42</v>
      </c>
      <c r="K41" s="9" t="s">
        <v>42</v>
      </c>
      <c r="L41" s="9" t="s">
        <v>42</v>
      </c>
      <c r="M41" s="9" t="s">
        <v>42</v>
      </c>
      <c r="N41" s="9" t="s">
        <v>42</v>
      </c>
      <c r="O41" s="59">
        <v>463.61</v>
      </c>
      <c r="P41" s="9" t="s">
        <v>42</v>
      </c>
      <c r="Q41" s="9" t="s">
        <v>42</v>
      </c>
      <c r="R41" s="9" t="s">
        <v>42</v>
      </c>
      <c r="S41" s="9" t="s">
        <v>42</v>
      </c>
      <c r="T41" s="23" t="s">
        <v>818</v>
      </c>
      <c r="U41" s="66">
        <v>421.74</v>
      </c>
      <c r="V41" s="62">
        <v>209.6</v>
      </c>
      <c r="W41" s="62">
        <f t="shared" si="7"/>
        <v>212.14000000000001</v>
      </c>
      <c r="X41" s="62">
        <v>60</v>
      </c>
      <c r="Y41" s="62">
        <v>60</v>
      </c>
      <c r="Z41" s="62">
        <f t="shared" si="1"/>
        <v>0</v>
      </c>
      <c r="AA41" s="62">
        <v>60</v>
      </c>
      <c r="AB41" s="62">
        <f>ROUND(AA41*'[11]附件1 '!$H$5,2)</f>
        <v>10.38</v>
      </c>
      <c r="AC41" s="26" t="s">
        <v>884</v>
      </c>
      <c r="AD41" s="26" t="s">
        <v>885</v>
      </c>
      <c r="AE41" s="23" t="s">
        <v>856</v>
      </c>
      <c r="AF41" s="82" t="s">
        <v>886</v>
      </c>
      <c r="AG41" s="24"/>
    </row>
    <row r="42" spans="1:34" s="27" customFormat="1" ht="101.45" customHeight="1">
      <c r="A42" s="9">
        <v>36</v>
      </c>
      <c r="B42" s="12" t="s">
        <v>39</v>
      </c>
      <c r="C42" s="12" t="s">
        <v>887</v>
      </c>
      <c r="D42" s="9" t="s">
        <v>42</v>
      </c>
      <c r="E42" s="9" t="s">
        <v>42</v>
      </c>
      <c r="F42" s="9" t="s">
        <v>42</v>
      </c>
      <c r="G42" s="9" t="s">
        <v>42</v>
      </c>
      <c r="H42" s="9" t="s">
        <v>42</v>
      </c>
      <c r="I42" s="9" t="s">
        <v>42</v>
      </c>
      <c r="J42" s="9" t="s">
        <v>42</v>
      </c>
      <c r="K42" s="9" t="s">
        <v>42</v>
      </c>
      <c r="L42" s="9" t="s">
        <v>42</v>
      </c>
      <c r="M42" s="9" t="s">
        <v>42</v>
      </c>
      <c r="N42" s="9" t="s">
        <v>42</v>
      </c>
      <c r="O42" s="58">
        <v>91.49</v>
      </c>
      <c r="P42" s="9" t="s">
        <v>42</v>
      </c>
      <c r="Q42" s="9" t="s">
        <v>42</v>
      </c>
      <c r="R42" s="9" t="s">
        <v>42</v>
      </c>
      <c r="S42" s="9" t="s">
        <v>42</v>
      </c>
      <c r="T42" s="23" t="s">
        <v>818</v>
      </c>
      <c r="U42" s="62">
        <v>155.76</v>
      </c>
      <c r="V42" s="62">
        <f t="shared" ref="V42:V46" si="8">U42-W42</f>
        <v>64.27</v>
      </c>
      <c r="W42" s="62">
        <f>O42</f>
        <v>91.49</v>
      </c>
      <c r="X42" s="62">
        <v>60</v>
      </c>
      <c r="Y42" s="62">
        <v>60</v>
      </c>
      <c r="Z42" s="62">
        <f t="shared" si="1"/>
        <v>60</v>
      </c>
      <c r="AA42" s="62">
        <v>0</v>
      </c>
      <c r="AB42" s="62">
        <f>ROUND(AA42*'[11]附件1 '!$H$5,2)</f>
        <v>0</v>
      </c>
      <c r="AC42" s="26" t="s">
        <v>888</v>
      </c>
      <c r="AD42" s="26"/>
      <c r="AE42" s="23" t="s">
        <v>856</v>
      </c>
      <c r="AG42" s="24"/>
    </row>
    <row r="43" spans="1:34" s="27" customFormat="1" ht="116.45" customHeight="1">
      <c r="A43" s="9">
        <v>37</v>
      </c>
      <c r="B43" s="12" t="s">
        <v>39</v>
      </c>
      <c r="C43" s="12" t="s">
        <v>59</v>
      </c>
      <c r="D43" s="9" t="s">
        <v>42</v>
      </c>
      <c r="E43" s="9" t="s">
        <v>42</v>
      </c>
      <c r="F43" s="9" t="s">
        <v>42</v>
      </c>
      <c r="G43" s="9" t="s">
        <v>42</v>
      </c>
      <c r="H43" s="9" t="s">
        <v>42</v>
      </c>
      <c r="I43" s="9" t="s">
        <v>42</v>
      </c>
      <c r="J43" s="9" t="s">
        <v>42</v>
      </c>
      <c r="K43" s="9" t="s">
        <v>42</v>
      </c>
      <c r="L43" s="9" t="s">
        <v>42</v>
      </c>
      <c r="M43" s="9" t="s">
        <v>42</v>
      </c>
      <c r="N43" s="9" t="s">
        <v>42</v>
      </c>
      <c r="O43" s="59">
        <v>150.36000000000001</v>
      </c>
      <c r="P43" s="9" t="s">
        <v>42</v>
      </c>
      <c r="Q43" s="9" t="s">
        <v>116</v>
      </c>
      <c r="R43" s="9" t="s">
        <v>42</v>
      </c>
      <c r="S43" s="9" t="s">
        <v>42</v>
      </c>
      <c r="T43" s="23" t="s">
        <v>818</v>
      </c>
      <c r="U43" s="62">
        <v>145.66</v>
      </c>
      <c r="V43" s="62">
        <v>37.42</v>
      </c>
      <c r="W43" s="62">
        <f t="shared" ref="W43:W59" si="9">U43-V43</f>
        <v>108.24</v>
      </c>
      <c r="X43" s="62">
        <v>60</v>
      </c>
      <c r="Y43" s="62">
        <v>60</v>
      </c>
      <c r="Z43" s="62">
        <f t="shared" si="1"/>
        <v>0</v>
      </c>
      <c r="AA43" s="62">
        <v>60</v>
      </c>
      <c r="AB43" s="62">
        <f>ROUND(AA43*'[11]附件1 '!$H$5,2)</f>
        <v>10.38</v>
      </c>
      <c r="AC43" s="26" t="s">
        <v>889</v>
      </c>
      <c r="AD43" s="26"/>
      <c r="AE43" s="23" t="s">
        <v>856</v>
      </c>
      <c r="AG43" s="24"/>
    </row>
    <row r="44" spans="1:34" s="27" customFormat="1" ht="175.35" customHeight="1">
      <c r="A44" s="9">
        <v>38</v>
      </c>
      <c r="B44" s="12" t="s">
        <v>39</v>
      </c>
      <c r="C44" s="12" t="s">
        <v>232</v>
      </c>
      <c r="D44" s="9" t="s">
        <v>42</v>
      </c>
      <c r="E44" s="9" t="s">
        <v>42</v>
      </c>
      <c r="F44" s="9" t="s">
        <v>42</v>
      </c>
      <c r="G44" s="9" t="s">
        <v>42</v>
      </c>
      <c r="H44" s="9" t="s">
        <v>42</v>
      </c>
      <c r="I44" s="9" t="s">
        <v>42</v>
      </c>
      <c r="J44" s="9" t="s">
        <v>42</v>
      </c>
      <c r="K44" s="9" t="s">
        <v>42</v>
      </c>
      <c r="L44" s="9" t="s">
        <v>42</v>
      </c>
      <c r="M44" s="9" t="s">
        <v>42</v>
      </c>
      <c r="N44" s="9" t="s">
        <v>116</v>
      </c>
      <c r="O44" s="59">
        <v>544.99</v>
      </c>
      <c r="P44" s="9" t="s">
        <v>42</v>
      </c>
      <c r="Q44" s="9" t="s">
        <v>42</v>
      </c>
      <c r="R44" s="9" t="s">
        <v>42</v>
      </c>
      <c r="S44" s="9" t="s">
        <v>42</v>
      </c>
      <c r="T44" s="23" t="s">
        <v>818</v>
      </c>
      <c r="U44" s="62">
        <v>544.97</v>
      </c>
      <c r="V44" s="62">
        <f t="shared" si="8"/>
        <v>11.920000000000073</v>
      </c>
      <c r="W44" s="62">
        <v>533.04999999999995</v>
      </c>
      <c r="X44" s="62">
        <v>60</v>
      </c>
      <c r="Y44" s="62">
        <v>60</v>
      </c>
      <c r="Z44" s="62">
        <f t="shared" si="1"/>
        <v>0</v>
      </c>
      <c r="AA44" s="62">
        <v>60</v>
      </c>
      <c r="AB44" s="62">
        <f>ROUND(AA44*'[11]附件1 '!$H$5,2)</f>
        <v>10.38</v>
      </c>
      <c r="AC44" s="26" t="s">
        <v>890</v>
      </c>
      <c r="AD44" s="26" t="s">
        <v>891</v>
      </c>
      <c r="AE44" s="23" t="s">
        <v>856</v>
      </c>
      <c r="AG44" s="24"/>
    </row>
    <row r="45" spans="1:34" s="27" customFormat="1" ht="92.45" customHeight="1">
      <c r="A45" s="9">
        <v>39</v>
      </c>
      <c r="B45" s="12" t="s">
        <v>39</v>
      </c>
      <c r="C45" s="12" t="s">
        <v>892</v>
      </c>
      <c r="D45" s="9" t="s">
        <v>42</v>
      </c>
      <c r="E45" s="9" t="s">
        <v>42</v>
      </c>
      <c r="F45" s="9" t="s">
        <v>42</v>
      </c>
      <c r="G45" s="9" t="s">
        <v>42</v>
      </c>
      <c r="H45" s="9" t="s">
        <v>42</v>
      </c>
      <c r="I45" s="9" t="s">
        <v>42</v>
      </c>
      <c r="J45" s="9" t="s">
        <v>42</v>
      </c>
      <c r="K45" s="9" t="s">
        <v>42</v>
      </c>
      <c r="L45" s="9" t="s">
        <v>42</v>
      </c>
      <c r="M45" s="9" t="s">
        <v>42</v>
      </c>
      <c r="N45" s="9" t="s">
        <v>42</v>
      </c>
      <c r="O45" s="59">
        <v>628.69000000000005</v>
      </c>
      <c r="P45" s="9" t="s">
        <v>42</v>
      </c>
      <c r="Q45" s="9" t="s">
        <v>42</v>
      </c>
      <c r="R45" s="9" t="s">
        <v>42</v>
      </c>
      <c r="S45" s="9" t="s">
        <v>42</v>
      </c>
      <c r="T45" s="23" t="s">
        <v>818</v>
      </c>
      <c r="U45" s="62">
        <v>669.37</v>
      </c>
      <c r="V45" s="62">
        <v>40.68</v>
      </c>
      <c r="W45" s="62">
        <f t="shared" si="9"/>
        <v>628.69000000000005</v>
      </c>
      <c r="X45" s="62">
        <v>60</v>
      </c>
      <c r="Y45" s="62">
        <v>60</v>
      </c>
      <c r="Z45" s="62">
        <f t="shared" si="1"/>
        <v>0</v>
      </c>
      <c r="AA45" s="62">
        <v>60</v>
      </c>
      <c r="AB45" s="62">
        <f>ROUND(AA45*'[11]附件1 '!$H$5,2)</f>
        <v>10.38</v>
      </c>
      <c r="AC45" s="26" t="s">
        <v>893</v>
      </c>
      <c r="AD45" s="26" t="s">
        <v>894</v>
      </c>
      <c r="AE45" s="23" t="s">
        <v>856</v>
      </c>
      <c r="AG45" s="24"/>
      <c r="AH45" s="27" t="s">
        <v>159</v>
      </c>
    </row>
    <row r="46" spans="1:34" s="27" customFormat="1" ht="89.1" customHeight="1">
      <c r="A46" s="9">
        <v>40</v>
      </c>
      <c r="B46" s="12" t="s">
        <v>39</v>
      </c>
      <c r="C46" s="12" t="s">
        <v>895</v>
      </c>
      <c r="D46" s="9" t="s">
        <v>42</v>
      </c>
      <c r="E46" s="9" t="s">
        <v>42</v>
      </c>
      <c r="F46" s="9" t="s">
        <v>42</v>
      </c>
      <c r="G46" s="9" t="s">
        <v>42</v>
      </c>
      <c r="H46" s="9" t="s">
        <v>42</v>
      </c>
      <c r="I46" s="9" t="s">
        <v>42</v>
      </c>
      <c r="J46" s="9" t="s">
        <v>42</v>
      </c>
      <c r="K46" s="9" t="s">
        <v>42</v>
      </c>
      <c r="L46" s="9" t="s">
        <v>42</v>
      </c>
      <c r="M46" s="9" t="s">
        <v>42</v>
      </c>
      <c r="N46" s="9" t="s">
        <v>42</v>
      </c>
      <c r="O46" s="58">
        <v>414.12</v>
      </c>
      <c r="P46" s="9" t="s">
        <v>42</v>
      </c>
      <c r="Q46" s="9" t="s">
        <v>42</v>
      </c>
      <c r="R46" s="9" t="s">
        <v>42</v>
      </c>
      <c r="S46" s="9" t="s">
        <v>42</v>
      </c>
      <c r="T46" s="23" t="s">
        <v>818</v>
      </c>
      <c r="U46" s="62">
        <v>396.08</v>
      </c>
      <c r="V46" s="62">
        <f t="shared" si="8"/>
        <v>14</v>
      </c>
      <c r="W46" s="62">
        <v>382.08</v>
      </c>
      <c r="X46" s="62">
        <v>60</v>
      </c>
      <c r="Y46" s="62">
        <v>60</v>
      </c>
      <c r="Z46" s="62">
        <f t="shared" si="1"/>
        <v>0</v>
      </c>
      <c r="AA46" s="62">
        <v>60</v>
      </c>
      <c r="AB46" s="62">
        <f>ROUND(AA46*'[11]附件1 '!$H$5,2)</f>
        <v>10.38</v>
      </c>
      <c r="AC46" s="26" t="s">
        <v>896</v>
      </c>
      <c r="AD46" s="26"/>
      <c r="AE46" s="23" t="s">
        <v>856</v>
      </c>
      <c r="AG46" s="24"/>
    </row>
    <row r="47" spans="1:34" s="27" customFormat="1" ht="121.35" customHeight="1">
      <c r="A47" s="9">
        <v>41</v>
      </c>
      <c r="B47" s="12" t="s">
        <v>39</v>
      </c>
      <c r="C47" s="12" t="s">
        <v>897</v>
      </c>
      <c r="D47" s="9" t="s">
        <v>42</v>
      </c>
      <c r="E47" s="53" t="s">
        <v>116</v>
      </c>
      <c r="F47" s="9" t="s">
        <v>42</v>
      </c>
      <c r="G47" s="9" t="s">
        <v>42</v>
      </c>
      <c r="H47" s="9" t="s">
        <v>42</v>
      </c>
      <c r="I47" s="9" t="s">
        <v>42</v>
      </c>
      <c r="J47" s="9" t="s">
        <v>42</v>
      </c>
      <c r="K47" s="9" t="s">
        <v>42</v>
      </c>
      <c r="L47" s="9" t="s">
        <v>42</v>
      </c>
      <c r="M47" s="9" t="s">
        <v>42</v>
      </c>
      <c r="N47" s="9" t="s">
        <v>116</v>
      </c>
      <c r="O47" s="58"/>
      <c r="P47" s="58" t="s">
        <v>116</v>
      </c>
      <c r="Q47" s="9" t="s">
        <v>42</v>
      </c>
      <c r="R47" s="9" t="s">
        <v>42</v>
      </c>
      <c r="S47" s="9" t="s">
        <v>42</v>
      </c>
      <c r="T47" s="23" t="s">
        <v>818</v>
      </c>
      <c r="U47" s="62">
        <v>445.93</v>
      </c>
      <c r="V47" s="62">
        <v>0</v>
      </c>
      <c r="W47" s="62">
        <f t="shared" si="9"/>
        <v>445.93</v>
      </c>
      <c r="X47" s="62">
        <v>60</v>
      </c>
      <c r="Y47" s="62">
        <v>60</v>
      </c>
      <c r="Z47" s="62">
        <f t="shared" si="1"/>
        <v>60</v>
      </c>
      <c r="AA47" s="62">
        <v>0</v>
      </c>
      <c r="AB47" s="62">
        <f>ROUND(AA47*'[11]附件1 '!$H$5,2)</f>
        <v>0</v>
      </c>
      <c r="AC47" s="26" t="s">
        <v>898</v>
      </c>
      <c r="AD47" s="26"/>
      <c r="AE47" s="23" t="s">
        <v>856</v>
      </c>
      <c r="AG47" s="24"/>
    </row>
    <row r="48" spans="1:34" s="27" customFormat="1" ht="44.45" customHeight="1">
      <c r="A48" s="9">
        <v>42</v>
      </c>
      <c r="B48" s="12" t="s">
        <v>39</v>
      </c>
      <c r="C48" s="12" t="s">
        <v>899</v>
      </c>
      <c r="D48" s="9" t="s">
        <v>42</v>
      </c>
      <c r="E48" s="9" t="s">
        <v>42</v>
      </c>
      <c r="F48" s="9" t="s">
        <v>42</v>
      </c>
      <c r="G48" s="9" t="s">
        <v>42</v>
      </c>
      <c r="H48" s="9" t="s">
        <v>42</v>
      </c>
      <c r="I48" s="9" t="s">
        <v>42</v>
      </c>
      <c r="J48" s="9" t="s">
        <v>42</v>
      </c>
      <c r="K48" s="9" t="s">
        <v>42</v>
      </c>
      <c r="L48" s="9" t="s">
        <v>42</v>
      </c>
      <c r="M48" s="9" t="s">
        <v>42</v>
      </c>
      <c r="N48" s="9" t="s">
        <v>42</v>
      </c>
      <c r="O48" s="59">
        <v>185.32</v>
      </c>
      <c r="P48" s="9" t="s">
        <v>42</v>
      </c>
      <c r="Q48" s="9" t="s">
        <v>42</v>
      </c>
      <c r="R48" s="9" t="s">
        <v>42</v>
      </c>
      <c r="S48" s="9" t="s">
        <v>42</v>
      </c>
      <c r="T48" s="23" t="s">
        <v>818</v>
      </c>
      <c r="U48" s="62">
        <v>185.32</v>
      </c>
      <c r="V48" s="62">
        <v>0</v>
      </c>
      <c r="W48" s="62">
        <f t="shared" si="9"/>
        <v>185.32</v>
      </c>
      <c r="X48" s="62">
        <v>60</v>
      </c>
      <c r="Y48" s="62">
        <v>60</v>
      </c>
      <c r="Z48" s="62">
        <f t="shared" si="1"/>
        <v>0</v>
      </c>
      <c r="AA48" s="62">
        <v>60</v>
      </c>
      <c r="AB48" s="62">
        <f>ROUND(AA48*'[11]附件1 '!$H$5,2)</f>
        <v>10.38</v>
      </c>
      <c r="AC48" s="26"/>
      <c r="AD48" s="26" t="s">
        <v>900</v>
      </c>
      <c r="AE48" s="23" t="s">
        <v>856</v>
      </c>
      <c r="AG48" s="24"/>
    </row>
    <row r="49" spans="1:34" s="27" customFormat="1" ht="44.45" customHeight="1">
      <c r="A49" s="9">
        <v>43</v>
      </c>
      <c r="B49" s="12" t="s">
        <v>39</v>
      </c>
      <c r="C49" s="12" t="s">
        <v>901</v>
      </c>
      <c r="D49" s="9" t="s">
        <v>42</v>
      </c>
      <c r="E49" s="9" t="s">
        <v>42</v>
      </c>
      <c r="F49" s="9" t="s">
        <v>42</v>
      </c>
      <c r="G49" s="9" t="s">
        <v>42</v>
      </c>
      <c r="H49" s="9" t="s">
        <v>42</v>
      </c>
      <c r="I49" s="9" t="s">
        <v>42</v>
      </c>
      <c r="J49" s="9" t="s">
        <v>42</v>
      </c>
      <c r="K49" s="9" t="s">
        <v>42</v>
      </c>
      <c r="L49" s="9" t="s">
        <v>42</v>
      </c>
      <c r="M49" s="9" t="s">
        <v>42</v>
      </c>
      <c r="N49" s="9" t="s">
        <v>42</v>
      </c>
      <c r="O49" s="59">
        <v>290.41000000000003</v>
      </c>
      <c r="P49" s="9" t="s">
        <v>42</v>
      </c>
      <c r="Q49" s="9" t="s">
        <v>42</v>
      </c>
      <c r="R49" s="9" t="s">
        <v>42</v>
      </c>
      <c r="S49" s="9" t="s">
        <v>42</v>
      </c>
      <c r="T49" s="23" t="s">
        <v>818</v>
      </c>
      <c r="U49" s="62">
        <v>290.41000000000003</v>
      </c>
      <c r="V49" s="62">
        <v>0</v>
      </c>
      <c r="W49" s="62">
        <f t="shared" si="9"/>
        <v>290.41000000000003</v>
      </c>
      <c r="X49" s="62">
        <v>60</v>
      </c>
      <c r="Y49" s="62">
        <v>60</v>
      </c>
      <c r="Z49" s="62">
        <f t="shared" si="1"/>
        <v>0</v>
      </c>
      <c r="AA49" s="62">
        <v>60</v>
      </c>
      <c r="AB49" s="62">
        <f>ROUND(AA49*'[11]附件1 '!$H$5,2)</f>
        <v>10.38</v>
      </c>
      <c r="AC49" s="26"/>
      <c r="AD49" s="26"/>
      <c r="AE49" s="23" t="s">
        <v>856</v>
      </c>
      <c r="AG49" s="24"/>
    </row>
    <row r="50" spans="1:34" s="27" customFormat="1" ht="98.45" customHeight="1">
      <c r="A50" s="9">
        <v>44</v>
      </c>
      <c r="B50" s="12" t="s">
        <v>39</v>
      </c>
      <c r="C50" s="12" t="s">
        <v>217</v>
      </c>
      <c r="D50" s="9" t="s">
        <v>42</v>
      </c>
      <c r="E50" s="9" t="s">
        <v>42</v>
      </c>
      <c r="F50" s="23" t="s">
        <v>42</v>
      </c>
      <c r="G50" s="23" t="s">
        <v>42</v>
      </c>
      <c r="H50" s="23" t="s">
        <v>42</v>
      </c>
      <c r="I50" s="23" t="s">
        <v>42</v>
      </c>
      <c r="J50" s="23" t="s">
        <v>42</v>
      </c>
      <c r="K50" s="23" t="s">
        <v>42</v>
      </c>
      <c r="L50" s="23" t="s">
        <v>42</v>
      </c>
      <c r="M50" s="23" t="s">
        <v>42</v>
      </c>
      <c r="N50" s="23" t="s">
        <v>42</v>
      </c>
      <c r="O50" s="61">
        <v>773.07</v>
      </c>
      <c r="P50" s="53" t="s">
        <v>111</v>
      </c>
      <c r="Q50" s="23" t="s">
        <v>116</v>
      </c>
      <c r="R50" s="9" t="s">
        <v>42</v>
      </c>
      <c r="S50" s="23" t="s">
        <v>42</v>
      </c>
      <c r="T50" s="23" t="s">
        <v>818</v>
      </c>
      <c r="U50" s="62">
        <v>826.71</v>
      </c>
      <c r="V50" s="62">
        <f>U50-696.2043</f>
        <v>130.50570000000005</v>
      </c>
      <c r="W50" s="62">
        <f t="shared" si="9"/>
        <v>696.20429999999999</v>
      </c>
      <c r="X50" s="62">
        <v>60</v>
      </c>
      <c r="Y50" s="62">
        <v>60</v>
      </c>
      <c r="Z50" s="62">
        <f t="shared" si="1"/>
        <v>0</v>
      </c>
      <c r="AA50" s="62">
        <v>60</v>
      </c>
      <c r="AB50" s="62">
        <f>ROUND(AA50*'[11]附件1 '!$H$5,2)</f>
        <v>10.38</v>
      </c>
      <c r="AC50" s="26" t="s">
        <v>902</v>
      </c>
      <c r="AD50" s="26" t="s">
        <v>903</v>
      </c>
      <c r="AE50" s="23" t="s">
        <v>240</v>
      </c>
      <c r="AF50" s="27" t="s">
        <v>904</v>
      </c>
      <c r="AG50" s="24"/>
    </row>
    <row r="51" spans="1:34" s="27" customFormat="1" ht="204.6" customHeight="1">
      <c r="A51" s="9">
        <v>45</v>
      </c>
      <c r="B51" s="12" t="s">
        <v>905</v>
      </c>
      <c r="C51" s="12" t="s">
        <v>906</v>
      </c>
      <c r="D51" s="23" t="s">
        <v>42</v>
      </c>
      <c r="E51" s="53" t="s">
        <v>116</v>
      </c>
      <c r="F51" s="23" t="s">
        <v>42</v>
      </c>
      <c r="G51" s="23" t="s">
        <v>42</v>
      </c>
      <c r="H51" s="23" t="s">
        <v>42</v>
      </c>
      <c r="I51" s="23" t="s">
        <v>116</v>
      </c>
      <c r="J51" s="23" t="s">
        <v>42</v>
      </c>
      <c r="K51" s="23" t="s">
        <v>42</v>
      </c>
      <c r="L51" s="23" t="s">
        <v>42</v>
      </c>
      <c r="M51" s="9" t="s">
        <v>116</v>
      </c>
      <c r="N51" s="9" t="s">
        <v>116</v>
      </c>
      <c r="O51" s="62">
        <v>420.61</v>
      </c>
      <c r="P51" s="23" t="s">
        <v>42</v>
      </c>
      <c r="Q51" s="23" t="s">
        <v>116</v>
      </c>
      <c r="R51" s="9" t="s">
        <v>42</v>
      </c>
      <c r="S51" s="53" t="s">
        <v>111</v>
      </c>
      <c r="T51" s="23" t="s">
        <v>818</v>
      </c>
      <c r="U51" s="62">
        <v>420.61</v>
      </c>
      <c r="V51" s="62">
        <f t="shared" ref="V51:V55" si="10">U51</f>
        <v>420.61</v>
      </c>
      <c r="W51" s="62">
        <f t="shared" si="9"/>
        <v>0</v>
      </c>
      <c r="X51" s="62">
        <v>60</v>
      </c>
      <c r="Y51" s="62">
        <v>60</v>
      </c>
      <c r="Z51" s="62">
        <f t="shared" si="1"/>
        <v>60</v>
      </c>
      <c r="AA51" s="62">
        <v>0</v>
      </c>
      <c r="AB51" s="62">
        <f>ROUND(AA51*'[11]附件1 '!$H$5,2)</f>
        <v>0</v>
      </c>
      <c r="AC51" s="26" t="s">
        <v>907</v>
      </c>
      <c r="AD51" s="26" t="s">
        <v>908</v>
      </c>
      <c r="AE51" s="23" t="s">
        <v>240</v>
      </c>
      <c r="AF51" s="81" t="s">
        <v>909</v>
      </c>
      <c r="AG51" s="24"/>
    </row>
    <row r="52" spans="1:34" s="27" customFormat="1" ht="37.35" customHeight="1">
      <c r="A52" s="9">
        <v>46</v>
      </c>
      <c r="B52" s="12" t="s">
        <v>905</v>
      </c>
      <c r="C52" s="12" t="s">
        <v>910</v>
      </c>
      <c r="D52" s="23" t="s">
        <v>42</v>
      </c>
      <c r="E52" s="9" t="s">
        <v>42</v>
      </c>
      <c r="F52" s="23" t="s">
        <v>42</v>
      </c>
      <c r="G52" s="23" t="s">
        <v>42</v>
      </c>
      <c r="H52" s="23" t="s">
        <v>42</v>
      </c>
      <c r="I52" s="23" t="s">
        <v>42</v>
      </c>
      <c r="J52" s="23" t="s">
        <v>42</v>
      </c>
      <c r="K52" s="23" t="s">
        <v>42</v>
      </c>
      <c r="L52" s="23" t="s">
        <v>42</v>
      </c>
      <c r="M52" s="9" t="s">
        <v>42</v>
      </c>
      <c r="N52" s="23" t="s">
        <v>42</v>
      </c>
      <c r="O52" s="62">
        <v>1092.17</v>
      </c>
      <c r="P52" s="23" t="s">
        <v>42</v>
      </c>
      <c r="Q52" s="9" t="s">
        <v>42</v>
      </c>
      <c r="R52" s="9" t="s">
        <v>42</v>
      </c>
      <c r="S52" s="9" t="s">
        <v>42</v>
      </c>
      <c r="T52" s="69" t="s">
        <v>911</v>
      </c>
      <c r="U52" s="62">
        <v>1092.17</v>
      </c>
      <c r="V52" s="62">
        <v>0</v>
      </c>
      <c r="W52" s="62">
        <f t="shared" si="9"/>
        <v>1092.17</v>
      </c>
      <c r="X52" s="62">
        <v>100</v>
      </c>
      <c r="Y52" s="62">
        <v>100</v>
      </c>
      <c r="Z52" s="62">
        <f t="shared" si="1"/>
        <v>0</v>
      </c>
      <c r="AA52" s="62">
        <v>100</v>
      </c>
      <c r="AB52" s="62">
        <f>ROUND(AA52*'[11]附件1 '!$H$5,2)-0.01</f>
        <v>17.29</v>
      </c>
      <c r="AC52" s="26"/>
      <c r="AD52" s="26"/>
      <c r="AE52" s="23" t="s">
        <v>240</v>
      </c>
      <c r="AF52" s="27" t="s">
        <v>912</v>
      </c>
      <c r="AG52" s="24"/>
    </row>
    <row r="53" spans="1:34" s="27" customFormat="1" ht="37.35" customHeight="1">
      <c r="A53" s="9">
        <v>47</v>
      </c>
      <c r="B53" s="12" t="s">
        <v>905</v>
      </c>
      <c r="C53" s="12" t="s">
        <v>913</v>
      </c>
      <c r="D53" s="23" t="s">
        <v>42</v>
      </c>
      <c r="E53" s="9" t="s">
        <v>42</v>
      </c>
      <c r="F53" s="23" t="s">
        <v>42</v>
      </c>
      <c r="G53" s="23" t="s">
        <v>42</v>
      </c>
      <c r="H53" s="23" t="s">
        <v>42</v>
      </c>
      <c r="I53" s="23" t="s">
        <v>42</v>
      </c>
      <c r="J53" s="23" t="s">
        <v>42</v>
      </c>
      <c r="K53" s="23" t="s">
        <v>42</v>
      </c>
      <c r="L53" s="23" t="s">
        <v>42</v>
      </c>
      <c r="M53" s="9" t="s">
        <v>42</v>
      </c>
      <c r="N53" s="23" t="s">
        <v>42</v>
      </c>
      <c r="O53" s="62">
        <v>190</v>
      </c>
      <c r="P53" s="23" t="s">
        <v>42</v>
      </c>
      <c r="Q53" s="9" t="s">
        <v>42</v>
      </c>
      <c r="R53" s="9" t="s">
        <v>42</v>
      </c>
      <c r="S53" s="9" t="s">
        <v>42</v>
      </c>
      <c r="T53" s="23" t="s">
        <v>818</v>
      </c>
      <c r="U53" s="62">
        <v>125.94</v>
      </c>
      <c r="V53" s="62">
        <v>0</v>
      </c>
      <c r="W53" s="62">
        <f t="shared" si="9"/>
        <v>125.94</v>
      </c>
      <c r="X53" s="62">
        <v>60</v>
      </c>
      <c r="Y53" s="62">
        <v>60</v>
      </c>
      <c r="Z53" s="62">
        <f t="shared" si="1"/>
        <v>0</v>
      </c>
      <c r="AA53" s="62">
        <v>60</v>
      </c>
      <c r="AB53" s="62">
        <f>ROUND(AA53*'[11]附件1 '!$H$5,2)</f>
        <v>10.38</v>
      </c>
      <c r="AC53" s="26"/>
      <c r="AD53" s="26"/>
      <c r="AE53" s="23" t="s">
        <v>240</v>
      </c>
      <c r="AF53" s="27" t="s">
        <v>914</v>
      </c>
      <c r="AG53" s="24"/>
    </row>
    <row r="54" spans="1:34" s="27" customFormat="1" ht="185.45" customHeight="1">
      <c r="A54" s="9">
        <v>48</v>
      </c>
      <c r="B54" s="12" t="s">
        <v>905</v>
      </c>
      <c r="C54" s="12" t="s">
        <v>915</v>
      </c>
      <c r="D54" s="23" t="s">
        <v>42</v>
      </c>
      <c r="E54" s="9" t="s">
        <v>42</v>
      </c>
      <c r="F54" s="23" t="s">
        <v>42</v>
      </c>
      <c r="G54" s="23" t="s">
        <v>42</v>
      </c>
      <c r="H54" s="23" t="s">
        <v>42</v>
      </c>
      <c r="I54" s="23" t="s">
        <v>42</v>
      </c>
      <c r="J54" s="23" t="s">
        <v>42</v>
      </c>
      <c r="K54" s="23" t="s">
        <v>42</v>
      </c>
      <c r="L54" s="23" t="s">
        <v>42</v>
      </c>
      <c r="M54" s="9" t="s">
        <v>116</v>
      </c>
      <c r="N54" s="23" t="s">
        <v>116</v>
      </c>
      <c r="O54" s="61"/>
      <c r="P54" s="9" t="s">
        <v>116</v>
      </c>
      <c r="Q54" s="23" t="s">
        <v>116</v>
      </c>
      <c r="R54" s="9" t="s">
        <v>42</v>
      </c>
      <c r="S54" s="9" t="s">
        <v>42</v>
      </c>
      <c r="T54" s="23" t="s">
        <v>818</v>
      </c>
      <c r="U54" s="62">
        <v>267.70999999999998</v>
      </c>
      <c r="V54" s="62">
        <f t="shared" si="10"/>
        <v>267.70999999999998</v>
      </c>
      <c r="W54" s="62">
        <f t="shared" si="9"/>
        <v>0</v>
      </c>
      <c r="X54" s="62">
        <v>60</v>
      </c>
      <c r="Y54" s="62">
        <v>60</v>
      </c>
      <c r="Z54" s="62">
        <f t="shared" si="1"/>
        <v>60</v>
      </c>
      <c r="AA54" s="62">
        <v>0</v>
      </c>
      <c r="AB54" s="62">
        <f>ROUND(AA54*'[11]附件1 '!$H$5,2)</f>
        <v>0</v>
      </c>
      <c r="AC54" s="26" t="s">
        <v>916</v>
      </c>
      <c r="AD54" s="26"/>
      <c r="AE54" s="23" t="s">
        <v>240</v>
      </c>
      <c r="AF54" s="27" t="s">
        <v>917</v>
      </c>
      <c r="AG54" s="24"/>
    </row>
    <row r="55" spans="1:34" s="27" customFormat="1" ht="191.1" customHeight="1">
      <c r="A55" s="9">
        <v>49</v>
      </c>
      <c r="B55" s="12" t="s">
        <v>905</v>
      </c>
      <c r="C55" s="12" t="s">
        <v>918</v>
      </c>
      <c r="D55" s="23" t="s">
        <v>42</v>
      </c>
      <c r="E55" s="9" t="s">
        <v>42</v>
      </c>
      <c r="F55" s="23" t="s">
        <v>42</v>
      </c>
      <c r="G55" s="23" t="s">
        <v>42</v>
      </c>
      <c r="H55" s="23" t="s">
        <v>42</v>
      </c>
      <c r="I55" s="23" t="s">
        <v>42</v>
      </c>
      <c r="J55" s="23" t="s">
        <v>42</v>
      </c>
      <c r="K55" s="23" t="s">
        <v>42</v>
      </c>
      <c r="L55" s="23" t="s">
        <v>42</v>
      </c>
      <c r="M55" s="9" t="s">
        <v>116</v>
      </c>
      <c r="N55" s="23" t="s">
        <v>116</v>
      </c>
      <c r="O55" s="61"/>
      <c r="P55" s="9" t="s">
        <v>116</v>
      </c>
      <c r="Q55" s="23" t="s">
        <v>116</v>
      </c>
      <c r="R55" s="9" t="s">
        <v>42</v>
      </c>
      <c r="S55" s="9" t="s">
        <v>42</v>
      </c>
      <c r="T55" s="23" t="s">
        <v>818</v>
      </c>
      <c r="U55" s="62">
        <v>290.24</v>
      </c>
      <c r="V55" s="62">
        <f t="shared" si="10"/>
        <v>290.24</v>
      </c>
      <c r="W55" s="62">
        <f t="shared" si="9"/>
        <v>0</v>
      </c>
      <c r="X55" s="62">
        <v>60</v>
      </c>
      <c r="Y55" s="62">
        <v>60</v>
      </c>
      <c r="Z55" s="62">
        <f t="shared" si="1"/>
        <v>60</v>
      </c>
      <c r="AA55" s="62">
        <v>0</v>
      </c>
      <c r="AB55" s="62">
        <f>ROUND(AA55*'[11]附件1 '!$H$5,2)</f>
        <v>0</v>
      </c>
      <c r="AC55" s="26" t="s">
        <v>919</v>
      </c>
      <c r="AD55" s="26"/>
      <c r="AE55" s="23" t="s">
        <v>240</v>
      </c>
      <c r="AF55" s="27" t="s">
        <v>920</v>
      </c>
      <c r="AG55" s="24"/>
    </row>
    <row r="56" spans="1:34" s="27" customFormat="1" ht="78" customHeight="1">
      <c r="A56" s="9">
        <v>50</v>
      </c>
      <c r="B56" s="12" t="s">
        <v>905</v>
      </c>
      <c r="C56" s="12" t="s">
        <v>921</v>
      </c>
      <c r="D56" s="23" t="s">
        <v>42</v>
      </c>
      <c r="E56" s="9" t="s">
        <v>42</v>
      </c>
      <c r="F56" s="23" t="s">
        <v>42</v>
      </c>
      <c r="G56" s="23" t="s">
        <v>42</v>
      </c>
      <c r="H56" s="23" t="s">
        <v>42</v>
      </c>
      <c r="I56" s="23" t="s">
        <v>42</v>
      </c>
      <c r="J56" s="23" t="s">
        <v>42</v>
      </c>
      <c r="K56" s="23" t="s">
        <v>42</v>
      </c>
      <c r="L56" s="23" t="s">
        <v>42</v>
      </c>
      <c r="M56" s="23" t="s">
        <v>42</v>
      </c>
      <c r="N56" s="23" t="s">
        <v>42</v>
      </c>
      <c r="O56" s="61">
        <v>517.62</v>
      </c>
      <c r="P56" s="23" t="s">
        <v>42</v>
      </c>
      <c r="Q56" s="23" t="s">
        <v>116</v>
      </c>
      <c r="R56" s="23" t="s">
        <v>42</v>
      </c>
      <c r="S56" s="23" t="s">
        <v>42</v>
      </c>
      <c r="T56" s="23" t="s">
        <v>818</v>
      </c>
      <c r="U56" s="62">
        <v>477.12</v>
      </c>
      <c r="V56" s="62">
        <f>U56-452.8093</f>
        <v>24.310699999999997</v>
      </c>
      <c r="W56" s="62">
        <f t="shared" si="9"/>
        <v>452.80930000000001</v>
      </c>
      <c r="X56" s="62">
        <v>60</v>
      </c>
      <c r="Y56" s="62">
        <v>60</v>
      </c>
      <c r="Z56" s="62">
        <f t="shared" si="1"/>
        <v>0</v>
      </c>
      <c r="AA56" s="62">
        <v>60</v>
      </c>
      <c r="AB56" s="62">
        <f>ROUND(AA56*'[11]附件1 '!$H$5,2)</f>
        <v>10.38</v>
      </c>
      <c r="AC56" s="26" t="s">
        <v>922</v>
      </c>
      <c r="AD56" s="26" t="s">
        <v>923</v>
      </c>
      <c r="AE56" s="23" t="s">
        <v>240</v>
      </c>
      <c r="AG56" s="24" t="s">
        <v>159</v>
      </c>
    </row>
    <row r="57" spans="1:34" s="27" customFormat="1" ht="39.6" customHeight="1">
      <c r="A57" s="9">
        <v>51</v>
      </c>
      <c r="B57" s="12" t="s">
        <v>924</v>
      </c>
      <c r="C57" s="12" t="s">
        <v>925</v>
      </c>
      <c r="D57" s="23" t="s">
        <v>42</v>
      </c>
      <c r="E57" s="9" t="s">
        <v>42</v>
      </c>
      <c r="F57" s="23" t="s">
        <v>42</v>
      </c>
      <c r="G57" s="23" t="s">
        <v>42</v>
      </c>
      <c r="H57" s="23" t="s">
        <v>42</v>
      </c>
      <c r="I57" s="23" t="s">
        <v>42</v>
      </c>
      <c r="J57" s="23" t="s">
        <v>42</v>
      </c>
      <c r="K57" s="23" t="s">
        <v>42</v>
      </c>
      <c r="L57" s="23" t="s">
        <v>42</v>
      </c>
      <c r="M57" s="23" t="s">
        <v>42</v>
      </c>
      <c r="N57" s="23" t="s">
        <v>42</v>
      </c>
      <c r="O57" s="61">
        <v>1698.23</v>
      </c>
      <c r="P57" s="53" t="s">
        <v>111</v>
      </c>
      <c r="Q57" s="23" t="s">
        <v>116</v>
      </c>
      <c r="R57" s="23" t="s">
        <v>42</v>
      </c>
      <c r="S57" s="23" t="s">
        <v>42</v>
      </c>
      <c r="T57" s="23" t="s">
        <v>818</v>
      </c>
      <c r="U57" s="62">
        <v>1698.24</v>
      </c>
      <c r="V57" s="62">
        <v>0</v>
      </c>
      <c r="W57" s="62">
        <f t="shared" si="9"/>
        <v>1698.24</v>
      </c>
      <c r="X57" s="62">
        <v>100</v>
      </c>
      <c r="Y57" s="62">
        <v>100</v>
      </c>
      <c r="Z57" s="62">
        <f t="shared" si="1"/>
        <v>0</v>
      </c>
      <c r="AA57" s="62">
        <v>100</v>
      </c>
      <c r="AB57" s="62">
        <f>ROUND(AA57*'[11]附件1 '!$H$5,2)-0.01</f>
        <v>17.29</v>
      </c>
      <c r="AC57" s="78"/>
      <c r="AD57" s="78" t="s">
        <v>926</v>
      </c>
      <c r="AE57" s="23" t="s">
        <v>240</v>
      </c>
      <c r="AF57" s="82" t="s">
        <v>927</v>
      </c>
      <c r="AG57" s="24" t="s">
        <v>159</v>
      </c>
    </row>
    <row r="58" spans="1:34" s="27" customFormat="1" ht="39.6" customHeight="1">
      <c r="A58" s="9">
        <v>52</v>
      </c>
      <c r="B58" s="12" t="s">
        <v>928</v>
      </c>
      <c r="C58" s="12" t="s">
        <v>929</v>
      </c>
      <c r="D58" s="9" t="s">
        <v>42</v>
      </c>
      <c r="E58" s="9" t="s">
        <v>42</v>
      </c>
      <c r="F58" s="9" t="s">
        <v>42</v>
      </c>
      <c r="G58" s="9" t="s">
        <v>42</v>
      </c>
      <c r="H58" s="9" t="s">
        <v>42</v>
      </c>
      <c r="I58" s="9" t="s">
        <v>111</v>
      </c>
      <c r="J58" s="9" t="s">
        <v>42</v>
      </c>
      <c r="K58" s="9" t="s">
        <v>42</v>
      </c>
      <c r="L58" s="9" t="s">
        <v>42</v>
      </c>
      <c r="M58" s="9" t="s">
        <v>42</v>
      </c>
      <c r="N58" s="9" t="s">
        <v>42</v>
      </c>
      <c r="O58" s="61">
        <v>354.93</v>
      </c>
      <c r="P58" s="23" t="s">
        <v>42</v>
      </c>
      <c r="Q58" s="23" t="s">
        <v>116</v>
      </c>
      <c r="R58" s="23" t="s">
        <v>42</v>
      </c>
      <c r="S58" s="23" t="s">
        <v>42</v>
      </c>
      <c r="T58" s="23" t="s">
        <v>818</v>
      </c>
      <c r="U58" s="62">
        <v>354.93</v>
      </c>
      <c r="V58" s="62">
        <v>0</v>
      </c>
      <c r="W58" s="62">
        <f t="shared" si="9"/>
        <v>354.93</v>
      </c>
      <c r="X58" s="62">
        <v>60</v>
      </c>
      <c r="Y58" s="62">
        <v>60</v>
      </c>
      <c r="Z58" s="62">
        <f t="shared" si="1"/>
        <v>0</v>
      </c>
      <c r="AA58" s="62">
        <v>60</v>
      </c>
      <c r="AB58" s="62">
        <f>ROUND(AA58*'[11]附件1 '!$H$5,2)</f>
        <v>10.38</v>
      </c>
      <c r="AC58" s="26"/>
      <c r="AD58" s="26" t="s">
        <v>930</v>
      </c>
      <c r="AE58" s="23" t="s">
        <v>240</v>
      </c>
      <c r="AG58" s="24"/>
    </row>
    <row r="59" spans="1:34" s="27" customFormat="1" ht="39.6" customHeight="1">
      <c r="A59" s="9">
        <v>53</v>
      </c>
      <c r="B59" s="12" t="s">
        <v>905</v>
      </c>
      <c r="C59" s="12" t="s">
        <v>931</v>
      </c>
      <c r="D59" s="9" t="s">
        <v>42</v>
      </c>
      <c r="E59" s="9" t="s">
        <v>42</v>
      </c>
      <c r="F59" s="9" t="s">
        <v>42</v>
      </c>
      <c r="G59" s="9" t="s">
        <v>42</v>
      </c>
      <c r="H59" s="9" t="s">
        <v>42</v>
      </c>
      <c r="I59" s="9" t="s">
        <v>42</v>
      </c>
      <c r="J59" s="9" t="s">
        <v>42</v>
      </c>
      <c r="K59" s="9" t="s">
        <v>42</v>
      </c>
      <c r="L59" s="9" t="s">
        <v>42</v>
      </c>
      <c r="M59" s="9" t="s">
        <v>42</v>
      </c>
      <c r="N59" s="9" t="s">
        <v>42</v>
      </c>
      <c r="O59" s="61">
        <v>231.0753</v>
      </c>
      <c r="P59" s="9" t="s">
        <v>42</v>
      </c>
      <c r="Q59" s="9"/>
      <c r="R59" s="9" t="s">
        <v>42</v>
      </c>
      <c r="S59" s="9" t="s">
        <v>42</v>
      </c>
      <c r="T59" s="23" t="s">
        <v>818</v>
      </c>
      <c r="U59" s="62">
        <f>2364307.18/10000</f>
        <v>236.43071800000001</v>
      </c>
      <c r="V59" s="62">
        <f>U59-O59</f>
        <v>5.3554180000000144</v>
      </c>
      <c r="W59" s="62">
        <f t="shared" si="9"/>
        <v>231.0753</v>
      </c>
      <c r="X59" s="62">
        <v>60</v>
      </c>
      <c r="Y59" s="62">
        <v>60</v>
      </c>
      <c r="Z59" s="62">
        <f t="shared" si="1"/>
        <v>0</v>
      </c>
      <c r="AA59" s="62">
        <v>60</v>
      </c>
      <c r="AB59" s="62">
        <f>ROUND(AA59*'[11]附件1 '!$H$5,2)</f>
        <v>10.38</v>
      </c>
      <c r="AC59" s="26"/>
      <c r="AD59" s="26"/>
      <c r="AE59" s="23" t="s">
        <v>932</v>
      </c>
      <c r="AG59" s="24"/>
      <c r="AH59" s="27" t="s">
        <v>159</v>
      </c>
    </row>
    <row r="60" spans="1:34" s="47" customFormat="1" ht="24" customHeight="1">
      <c r="A60" s="149" t="s">
        <v>933</v>
      </c>
      <c r="B60" s="150"/>
      <c r="C60" s="54"/>
      <c r="D60" s="54"/>
      <c r="E60" s="54"/>
      <c r="F60" s="54"/>
      <c r="G60" s="54"/>
      <c r="H60" s="54"/>
      <c r="I60" s="54"/>
      <c r="J60" s="54"/>
      <c r="K60" s="54"/>
      <c r="L60" s="54"/>
      <c r="M60" s="54"/>
      <c r="N60" s="54"/>
      <c r="O60" s="63"/>
      <c r="P60" s="54"/>
      <c r="Q60" s="54"/>
      <c r="R60" s="54"/>
      <c r="S60" s="70"/>
      <c r="T60" s="70"/>
      <c r="U60" s="71">
        <f t="shared" ref="U60:AB60" si="11">SUM(U7:U59)</f>
        <v>24538.010718000001</v>
      </c>
      <c r="V60" s="71">
        <f t="shared" si="11"/>
        <v>2241.4733240000005</v>
      </c>
      <c r="W60" s="71">
        <f t="shared" si="11"/>
        <v>22296.537394000003</v>
      </c>
      <c r="X60" s="71">
        <f t="shared" si="11"/>
        <v>3340</v>
      </c>
      <c r="Y60" s="71">
        <f t="shared" si="11"/>
        <v>3340</v>
      </c>
      <c r="Z60" s="71">
        <f t="shared" si="11"/>
        <v>300</v>
      </c>
      <c r="AA60" s="71">
        <f t="shared" si="11"/>
        <v>3040</v>
      </c>
      <c r="AB60" s="71">
        <f t="shared" si="11"/>
        <v>525.87999999999988</v>
      </c>
      <c r="AC60" s="70"/>
      <c r="AD60" s="70"/>
      <c r="AE60" s="83"/>
      <c r="AG60" s="87"/>
    </row>
    <row r="61" spans="1:34" s="27" customFormat="1" ht="143.1" customHeight="1">
      <c r="A61" s="9">
        <v>1</v>
      </c>
      <c r="B61" s="12" t="s">
        <v>39</v>
      </c>
      <c r="C61" s="29" t="s">
        <v>197</v>
      </c>
      <c r="D61" s="9" t="s">
        <v>42</v>
      </c>
      <c r="E61" s="9" t="s">
        <v>42</v>
      </c>
      <c r="F61" s="9" t="s">
        <v>42</v>
      </c>
      <c r="G61" s="9" t="s">
        <v>42</v>
      </c>
      <c r="H61" s="9" t="s">
        <v>42</v>
      </c>
      <c r="I61" s="9" t="s">
        <v>42</v>
      </c>
      <c r="J61" s="9" t="s">
        <v>42</v>
      </c>
      <c r="K61" s="9" t="s">
        <v>42</v>
      </c>
      <c r="L61" s="9" t="s">
        <v>42</v>
      </c>
      <c r="M61" s="9" t="s">
        <v>42</v>
      </c>
      <c r="N61" s="9" t="s">
        <v>42</v>
      </c>
      <c r="O61" s="9">
        <v>2323.9245000000001</v>
      </c>
      <c r="P61" s="9" t="s">
        <v>42</v>
      </c>
      <c r="Q61" s="23" t="s">
        <v>42</v>
      </c>
      <c r="R61" s="23" t="s">
        <v>42</v>
      </c>
      <c r="S61" s="9" t="s">
        <v>42</v>
      </c>
      <c r="T61" s="9" t="s">
        <v>934</v>
      </c>
      <c r="U61" s="62">
        <v>2343.04</v>
      </c>
      <c r="V61" s="62">
        <v>19.115499999999901</v>
      </c>
      <c r="W61" s="62">
        <f t="shared" ref="W61:W69" si="12">U61-V61</f>
        <v>2323.9245000000001</v>
      </c>
      <c r="X61" s="62">
        <v>150</v>
      </c>
      <c r="Y61" s="62">
        <v>150</v>
      </c>
      <c r="Z61" s="62">
        <f t="shared" ref="Z61:Z68" si="13">X61-AA61</f>
        <v>0</v>
      </c>
      <c r="AA61" s="62">
        <f>X61</f>
        <v>150</v>
      </c>
      <c r="AB61" s="62">
        <f>ROUND(AA61*'[11]附件1 '!$H$5,2)</f>
        <v>25.94</v>
      </c>
      <c r="AC61" s="26" t="s">
        <v>935</v>
      </c>
      <c r="AD61" s="26"/>
      <c r="AE61" s="23" t="s">
        <v>821</v>
      </c>
      <c r="AF61" s="79">
        <f>2323.9245-U61</f>
        <v>-19.115499999999884</v>
      </c>
      <c r="AG61" s="24" t="s">
        <v>834</v>
      </c>
      <c r="AH61" s="27" t="s">
        <v>936</v>
      </c>
    </row>
    <row r="62" spans="1:34" s="27" customFormat="1" ht="75" customHeight="1">
      <c r="A62" s="9">
        <v>2</v>
      </c>
      <c r="B62" s="12" t="s">
        <v>39</v>
      </c>
      <c r="C62" s="29" t="s">
        <v>150</v>
      </c>
      <c r="D62" s="9" t="s">
        <v>42</v>
      </c>
      <c r="E62" s="9" t="s">
        <v>42</v>
      </c>
      <c r="F62" s="9" t="s">
        <v>42</v>
      </c>
      <c r="G62" s="9" t="s">
        <v>42</v>
      </c>
      <c r="H62" s="9" t="s">
        <v>42</v>
      </c>
      <c r="I62" s="9" t="s">
        <v>42</v>
      </c>
      <c r="J62" s="9" t="s">
        <v>42</v>
      </c>
      <c r="K62" s="9" t="s">
        <v>42</v>
      </c>
      <c r="L62" s="9" t="s">
        <v>42</v>
      </c>
      <c r="M62" s="9" t="s">
        <v>42</v>
      </c>
      <c r="N62" s="9" t="s">
        <v>42</v>
      </c>
      <c r="O62" s="23">
        <v>1271.0899999999999</v>
      </c>
      <c r="P62" s="9" t="s">
        <v>42</v>
      </c>
      <c r="Q62" s="23" t="s">
        <v>42</v>
      </c>
      <c r="R62" s="23" t="s">
        <v>42</v>
      </c>
      <c r="S62" s="23" t="s">
        <v>42</v>
      </c>
      <c r="T62" s="9" t="s">
        <v>934</v>
      </c>
      <c r="U62" s="62">
        <v>1038.31</v>
      </c>
      <c r="V62" s="62">
        <v>0</v>
      </c>
      <c r="W62" s="62">
        <f t="shared" si="12"/>
        <v>1038.31</v>
      </c>
      <c r="X62" s="62">
        <v>100</v>
      </c>
      <c r="Y62" s="62">
        <v>100</v>
      </c>
      <c r="Z62" s="62">
        <f t="shared" si="13"/>
        <v>40</v>
      </c>
      <c r="AA62" s="62">
        <v>60</v>
      </c>
      <c r="AB62" s="62">
        <f>ROUND(AA62*'[11]附件1 '!$H$5,2)</f>
        <v>10.38</v>
      </c>
      <c r="AC62" s="26" t="s">
        <v>937</v>
      </c>
      <c r="AD62" s="26" t="s">
        <v>938</v>
      </c>
      <c r="AE62" s="23" t="s">
        <v>821</v>
      </c>
      <c r="AF62" s="27" t="s">
        <v>939</v>
      </c>
      <c r="AG62" s="24"/>
      <c r="AH62" s="27" t="s">
        <v>159</v>
      </c>
    </row>
    <row r="63" spans="1:34" s="27" customFormat="1" ht="37.700000000000003" customHeight="1">
      <c r="A63" s="9">
        <v>3</v>
      </c>
      <c r="B63" s="12" t="s">
        <v>39</v>
      </c>
      <c r="C63" s="12" t="s">
        <v>223</v>
      </c>
      <c r="D63" s="9" t="s">
        <v>42</v>
      </c>
      <c r="E63" s="9" t="s">
        <v>42</v>
      </c>
      <c r="F63" s="9" t="s">
        <v>42</v>
      </c>
      <c r="G63" s="9" t="s">
        <v>42</v>
      </c>
      <c r="H63" s="9" t="s">
        <v>42</v>
      </c>
      <c r="I63" s="9" t="s">
        <v>42</v>
      </c>
      <c r="J63" s="9" t="s">
        <v>42</v>
      </c>
      <c r="K63" s="9" t="s">
        <v>42</v>
      </c>
      <c r="L63" s="9" t="s">
        <v>42</v>
      </c>
      <c r="M63" s="9" t="s">
        <v>42</v>
      </c>
      <c r="N63" s="9" t="s">
        <v>42</v>
      </c>
      <c r="O63" s="23">
        <v>6884.5222999999996</v>
      </c>
      <c r="P63" s="9" t="s">
        <v>42</v>
      </c>
      <c r="Q63" s="23" t="s">
        <v>42</v>
      </c>
      <c r="R63" s="23" t="s">
        <v>42</v>
      </c>
      <c r="S63" s="53" t="s">
        <v>111</v>
      </c>
      <c r="T63" s="9" t="s">
        <v>934</v>
      </c>
      <c r="U63" s="62">
        <v>2950</v>
      </c>
      <c r="V63" s="62">
        <v>0</v>
      </c>
      <c r="W63" s="62">
        <f t="shared" si="12"/>
        <v>2950</v>
      </c>
      <c r="X63" s="62">
        <v>150</v>
      </c>
      <c r="Y63" s="62">
        <v>150</v>
      </c>
      <c r="Z63" s="62">
        <f t="shared" si="13"/>
        <v>0</v>
      </c>
      <c r="AA63" s="62">
        <f>X63</f>
        <v>150</v>
      </c>
      <c r="AB63" s="62">
        <f>ROUND(AA63*'[11]附件1 '!$H$5,2)</f>
        <v>25.94</v>
      </c>
      <c r="AC63" s="26"/>
      <c r="AD63" s="26" t="s">
        <v>851</v>
      </c>
      <c r="AE63" s="23" t="s">
        <v>821</v>
      </c>
      <c r="AF63" s="27" t="s">
        <v>940</v>
      </c>
      <c r="AG63" s="24"/>
    </row>
    <row r="64" spans="1:34" s="27" customFormat="1" ht="37.700000000000003" customHeight="1">
      <c r="A64" s="9">
        <v>4</v>
      </c>
      <c r="B64" s="12" t="s">
        <v>39</v>
      </c>
      <c r="C64" s="12" t="s">
        <v>941</v>
      </c>
      <c r="D64" s="9" t="s">
        <v>42</v>
      </c>
      <c r="E64" s="9" t="s">
        <v>42</v>
      </c>
      <c r="F64" s="9" t="s">
        <v>42</v>
      </c>
      <c r="G64" s="9" t="s">
        <v>42</v>
      </c>
      <c r="H64" s="9" t="s">
        <v>42</v>
      </c>
      <c r="I64" s="9" t="s">
        <v>42</v>
      </c>
      <c r="J64" s="9" t="s">
        <v>42</v>
      </c>
      <c r="K64" s="9" t="s">
        <v>42</v>
      </c>
      <c r="L64" s="9" t="s">
        <v>116</v>
      </c>
      <c r="M64" s="9" t="s">
        <v>42</v>
      </c>
      <c r="N64" s="9" t="s">
        <v>42</v>
      </c>
      <c r="O64" s="59">
        <v>2635.9</v>
      </c>
      <c r="P64" s="9" t="s">
        <v>42</v>
      </c>
      <c r="Q64" s="9" t="s">
        <v>42</v>
      </c>
      <c r="R64" s="9" t="s">
        <v>42</v>
      </c>
      <c r="S64" s="9" t="s">
        <v>42</v>
      </c>
      <c r="T64" s="9" t="s">
        <v>934</v>
      </c>
      <c r="U64" s="62">
        <v>2022.33</v>
      </c>
      <c r="V64" s="62">
        <v>0</v>
      </c>
      <c r="W64" s="62">
        <f t="shared" si="12"/>
        <v>2022.33</v>
      </c>
      <c r="X64" s="62">
        <v>150</v>
      </c>
      <c r="Y64" s="62">
        <v>150</v>
      </c>
      <c r="Z64" s="62">
        <f t="shared" si="13"/>
        <v>0</v>
      </c>
      <c r="AA64" s="62">
        <v>150</v>
      </c>
      <c r="AB64" s="62">
        <f>ROUND(AA64*'[11]附件1 '!$H$5,2)</f>
        <v>25.94</v>
      </c>
      <c r="AC64" s="26"/>
      <c r="AD64" s="26"/>
      <c r="AE64" s="69" t="s">
        <v>858</v>
      </c>
      <c r="AG64" s="24"/>
    </row>
    <row r="65" spans="1:34" s="27" customFormat="1" ht="37.700000000000003" customHeight="1">
      <c r="A65" s="9">
        <v>5</v>
      </c>
      <c r="B65" s="12" t="s">
        <v>39</v>
      </c>
      <c r="C65" s="12" t="s">
        <v>57</v>
      </c>
      <c r="D65" s="9" t="s">
        <v>42</v>
      </c>
      <c r="E65" s="9" t="s">
        <v>42</v>
      </c>
      <c r="F65" s="9" t="s">
        <v>42</v>
      </c>
      <c r="G65" s="9" t="s">
        <v>42</v>
      </c>
      <c r="H65" s="9" t="s">
        <v>42</v>
      </c>
      <c r="I65" s="9" t="s">
        <v>42</v>
      </c>
      <c r="J65" s="9" t="s">
        <v>42</v>
      </c>
      <c r="K65" s="9" t="s">
        <v>42</v>
      </c>
      <c r="L65" s="9" t="s">
        <v>42</v>
      </c>
      <c r="M65" s="9" t="s">
        <v>42</v>
      </c>
      <c r="N65" s="9" t="s">
        <v>42</v>
      </c>
      <c r="O65" s="59">
        <v>3979.75</v>
      </c>
      <c r="P65" s="53" t="s">
        <v>111</v>
      </c>
      <c r="Q65" s="9" t="s">
        <v>42</v>
      </c>
      <c r="R65" s="9" t="s">
        <v>42</v>
      </c>
      <c r="S65" s="9" t="s">
        <v>42</v>
      </c>
      <c r="T65" s="53" t="s">
        <v>942</v>
      </c>
      <c r="U65" s="62">
        <v>3824.35</v>
      </c>
      <c r="V65" s="62">
        <v>0</v>
      </c>
      <c r="W65" s="62">
        <f t="shared" si="12"/>
        <v>3824.35</v>
      </c>
      <c r="X65" s="62">
        <v>150</v>
      </c>
      <c r="Y65" s="62">
        <v>150</v>
      </c>
      <c r="Z65" s="62">
        <f t="shared" si="13"/>
        <v>0</v>
      </c>
      <c r="AA65" s="62">
        <v>150</v>
      </c>
      <c r="AB65" s="62">
        <f>ROUND(AA65*'[11]附件1 '!$H$5,2)</f>
        <v>25.94</v>
      </c>
      <c r="AC65" s="26"/>
      <c r="AD65" s="26" t="s">
        <v>851</v>
      </c>
      <c r="AE65" s="69" t="s">
        <v>858</v>
      </c>
      <c r="AG65" s="24"/>
    </row>
    <row r="66" spans="1:34" s="27" customFormat="1" ht="67.349999999999994" customHeight="1">
      <c r="A66" s="9">
        <v>6</v>
      </c>
      <c r="B66" s="12" t="s">
        <v>39</v>
      </c>
      <c r="C66" s="12" t="s">
        <v>943</v>
      </c>
      <c r="D66" s="9" t="s">
        <v>42</v>
      </c>
      <c r="E66" s="9" t="s">
        <v>42</v>
      </c>
      <c r="F66" s="9" t="s">
        <v>42</v>
      </c>
      <c r="G66" s="9" t="s">
        <v>42</v>
      </c>
      <c r="H66" s="9" t="s">
        <v>42</v>
      </c>
      <c r="I66" s="9" t="s">
        <v>42</v>
      </c>
      <c r="J66" s="9" t="s">
        <v>42</v>
      </c>
      <c r="K66" s="9" t="s">
        <v>42</v>
      </c>
      <c r="L66" s="9" t="s">
        <v>42</v>
      </c>
      <c r="M66" s="9" t="s">
        <v>42</v>
      </c>
      <c r="N66" s="9" t="s">
        <v>42</v>
      </c>
      <c r="O66" s="60">
        <v>2044.21</v>
      </c>
      <c r="P66" s="9" t="s">
        <v>42</v>
      </c>
      <c r="Q66" s="9" t="s">
        <v>42</v>
      </c>
      <c r="R66" s="9" t="s">
        <v>42</v>
      </c>
      <c r="S66" s="9" t="s">
        <v>42</v>
      </c>
      <c r="T66" s="9" t="s">
        <v>934</v>
      </c>
      <c r="U66" s="62">
        <v>2044.21</v>
      </c>
      <c r="V66" s="62">
        <v>0</v>
      </c>
      <c r="W66" s="62">
        <f t="shared" si="12"/>
        <v>2044.21</v>
      </c>
      <c r="X66" s="62">
        <v>150</v>
      </c>
      <c r="Y66" s="62">
        <v>150</v>
      </c>
      <c r="Z66" s="62">
        <f t="shared" si="13"/>
        <v>150</v>
      </c>
      <c r="AA66" s="62">
        <v>0</v>
      </c>
      <c r="AB66" s="62">
        <f>ROUND(AA66*'[11]附件1 '!$H$5,2)</f>
        <v>0</v>
      </c>
      <c r="AC66" s="95" t="s">
        <v>944</v>
      </c>
      <c r="AD66" s="78"/>
      <c r="AE66" s="23" t="s">
        <v>856</v>
      </c>
      <c r="AG66" s="24"/>
    </row>
    <row r="67" spans="1:34" s="27" customFormat="1" ht="112.35" customHeight="1">
      <c r="A67" s="9">
        <v>7</v>
      </c>
      <c r="B67" s="12" t="s">
        <v>39</v>
      </c>
      <c r="C67" s="12" t="s">
        <v>945</v>
      </c>
      <c r="D67" s="9" t="s">
        <v>42</v>
      </c>
      <c r="E67" s="9" t="s">
        <v>42</v>
      </c>
      <c r="F67" s="9" t="s">
        <v>42</v>
      </c>
      <c r="G67" s="9" t="s">
        <v>42</v>
      </c>
      <c r="H67" s="9" t="s">
        <v>42</v>
      </c>
      <c r="I67" s="9" t="s">
        <v>42</v>
      </c>
      <c r="J67" s="9" t="s">
        <v>42</v>
      </c>
      <c r="K67" s="9" t="s">
        <v>42</v>
      </c>
      <c r="L67" s="9" t="s">
        <v>42</v>
      </c>
      <c r="M67" s="9" t="s">
        <v>42</v>
      </c>
      <c r="N67" s="9" t="s">
        <v>42</v>
      </c>
      <c r="O67" s="58">
        <v>1116.1192000000001</v>
      </c>
      <c r="P67" s="9" t="s">
        <v>42</v>
      </c>
      <c r="Q67" s="9" t="s">
        <v>42</v>
      </c>
      <c r="R67" s="9" t="s">
        <v>42</v>
      </c>
      <c r="S67" s="9" t="s">
        <v>42</v>
      </c>
      <c r="T67" s="23" t="s">
        <v>934</v>
      </c>
      <c r="U67" s="62">
        <v>1095.76</v>
      </c>
      <c r="V67" s="62">
        <v>0</v>
      </c>
      <c r="W67" s="62">
        <f t="shared" si="12"/>
        <v>1095.76</v>
      </c>
      <c r="X67" s="62">
        <v>100</v>
      </c>
      <c r="Y67" s="62">
        <v>100</v>
      </c>
      <c r="Z67" s="62">
        <f t="shared" si="13"/>
        <v>100</v>
      </c>
      <c r="AA67" s="62">
        <v>0</v>
      </c>
      <c r="AB67" s="62">
        <f>ROUND(AA67*'[11]附件1 '!$H$5,2)</f>
        <v>0</v>
      </c>
      <c r="AC67" s="26" t="s">
        <v>946</v>
      </c>
      <c r="AD67" s="26"/>
      <c r="AE67" s="23" t="s">
        <v>856</v>
      </c>
      <c r="AF67" s="82" t="s">
        <v>947</v>
      </c>
      <c r="AG67" s="24"/>
    </row>
    <row r="68" spans="1:34" s="27" customFormat="1" ht="45.6" customHeight="1">
      <c r="A68" s="9">
        <v>8</v>
      </c>
      <c r="B68" s="12" t="s">
        <v>39</v>
      </c>
      <c r="C68" s="12" t="s">
        <v>45</v>
      </c>
      <c r="D68" s="9" t="s">
        <v>42</v>
      </c>
      <c r="E68" s="9" t="s">
        <v>42</v>
      </c>
      <c r="F68" s="9" t="s">
        <v>42</v>
      </c>
      <c r="G68" s="9" t="s">
        <v>42</v>
      </c>
      <c r="H68" s="9" t="s">
        <v>42</v>
      </c>
      <c r="I68" s="9" t="s">
        <v>42</v>
      </c>
      <c r="J68" s="9" t="s">
        <v>42</v>
      </c>
      <c r="K68" s="9" t="s">
        <v>42</v>
      </c>
      <c r="L68" s="9" t="s">
        <v>42</v>
      </c>
      <c r="M68" s="9" t="s">
        <v>42</v>
      </c>
      <c r="N68" s="9" t="s">
        <v>42</v>
      </c>
      <c r="O68" s="59">
        <v>4825.3971000000001</v>
      </c>
      <c r="P68" s="9" t="s">
        <v>42</v>
      </c>
      <c r="Q68" s="9" t="s">
        <v>42</v>
      </c>
      <c r="R68" s="9" t="s">
        <v>42</v>
      </c>
      <c r="S68" s="9" t="s">
        <v>42</v>
      </c>
      <c r="T68" s="23" t="s">
        <v>934</v>
      </c>
      <c r="U68" s="62">
        <v>2949.9</v>
      </c>
      <c r="V68" s="62">
        <v>0</v>
      </c>
      <c r="W68" s="62">
        <f t="shared" si="12"/>
        <v>2949.9</v>
      </c>
      <c r="X68" s="62">
        <v>150</v>
      </c>
      <c r="Y68" s="62">
        <v>150</v>
      </c>
      <c r="Z68" s="62">
        <f t="shared" si="13"/>
        <v>0</v>
      </c>
      <c r="AA68" s="62">
        <v>150</v>
      </c>
      <c r="AB68" s="62">
        <f>ROUND(AA68*'[11]附件1 '!$H$5,2)</f>
        <v>25.94</v>
      </c>
      <c r="AC68" s="78"/>
      <c r="AD68" s="78" t="s">
        <v>948</v>
      </c>
      <c r="AE68" s="23" t="s">
        <v>856</v>
      </c>
      <c r="AG68" s="24"/>
    </row>
    <row r="69" spans="1:34" s="27" customFormat="1" ht="150" customHeight="1">
      <c r="A69" s="9">
        <v>9</v>
      </c>
      <c r="B69" s="12" t="s">
        <v>39</v>
      </c>
      <c r="C69" s="12" t="s">
        <v>949</v>
      </c>
      <c r="D69" s="9" t="s">
        <v>42</v>
      </c>
      <c r="E69" s="9" t="s">
        <v>42</v>
      </c>
      <c r="F69" s="9" t="s">
        <v>42</v>
      </c>
      <c r="G69" s="9" t="s">
        <v>42</v>
      </c>
      <c r="H69" s="9" t="s">
        <v>42</v>
      </c>
      <c r="I69" s="9" t="s">
        <v>42</v>
      </c>
      <c r="J69" s="9" t="s">
        <v>42</v>
      </c>
      <c r="K69" s="9" t="s">
        <v>42</v>
      </c>
      <c r="L69" s="9" t="s">
        <v>42</v>
      </c>
      <c r="M69" s="9" t="s">
        <v>42</v>
      </c>
      <c r="N69" s="9" t="s">
        <v>42</v>
      </c>
      <c r="O69" s="59">
        <v>2188.33</v>
      </c>
      <c r="P69" s="9" t="s">
        <v>42</v>
      </c>
      <c r="Q69" s="9" t="s">
        <v>42</v>
      </c>
      <c r="R69" s="9" t="s">
        <v>42</v>
      </c>
      <c r="S69" s="9" t="s">
        <v>42</v>
      </c>
      <c r="T69" s="23" t="s">
        <v>934</v>
      </c>
      <c r="U69" s="62">
        <v>2418.23</v>
      </c>
      <c r="V69" s="62">
        <f>229.9+110</f>
        <v>339.9</v>
      </c>
      <c r="W69" s="62">
        <f t="shared" si="12"/>
        <v>2078.33</v>
      </c>
      <c r="X69" s="62">
        <v>150</v>
      </c>
      <c r="Y69" s="62">
        <v>150</v>
      </c>
      <c r="Z69" s="62">
        <v>0</v>
      </c>
      <c r="AA69" s="62">
        <v>150</v>
      </c>
      <c r="AB69" s="62">
        <f>ROUND(AA69*'[11]附件1 '!$H$5,2)</f>
        <v>25.94</v>
      </c>
      <c r="AC69" s="26" t="s">
        <v>950</v>
      </c>
      <c r="AD69" s="26" t="s">
        <v>951</v>
      </c>
      <c r="AE69" s="23" t="s">
        <v>856</v>
      </c>
      <c r="AG69" s="24"/>
    </row>
    <row r="70" spans="1:34" s="47" customFormat="1" ht="24" customHeight="1">
      <c r="A70" s="149" t="s">
        <v>952</v>
      </c>
      <c r="B70" s="150"/>
      <c r="C70" s="54"/>
      <c r="D70" s="54"/>
      <c r="E70" s="54"/>
      <c r="F70" s="54"/>
      <c r="G70" s="54"/>
      <c r="H70" s="54"/>
      <c r="I70" s="54"/>
      <c r="J70" s="54"/>
      <c r="K70" s="54"/>
      <c r="L70" s="54"/>
      <c r="M70" s="54"/>
      <c r="N70" s="54"/>
      <c r="O70" s="63"/>
      <c r="P70" s="54"/>
      <c r="Q70" s="54"/>
      <c r="R70" s="54"/>
      <c r="S70" s="70"/>
      <c r="T70" s="70"/>
      <c r="U70" s="71">
        <f t="shared" ref="U70:AB70" si="14">SUM(U61:U69)</f>
        <v>20686.13</v>
      </c>
      <c r="V70" s="71">
        <f t="shared" si="14"/>
        <v>359.01549999999986</v>
      </c>
      <c r="W70" s="71">
        <f t="shared" si="14"/>
        <v>20327.114500000003</v>
      </c>
      <c r="X70" s="71">
        <f t="shared" si="14"/>
        <v>1250</v>
      </c>
      <c r="Y70" s="71">
        <f t="shared" si="14"/>
        <v>1250</v>
      </c>
      <c r="Z70" s="71">
        <f t="shared" si="14"/>
        <v>290</v>
      </c>
      <c r="AA70" s="71">
        <f t="shared" si="14"/>
        <v>960</v>
      </c>
      <c r="AB70" s="71">
        <f t="shared" si="14"/>
        <v>166.02</v>
      </c>
      <c r="AC70" s="70"/>
      <c r="AD70" s="70"/>
      <c r="AE70" s="83"/>
      <c r="AG70" s="87"/>
    </row>
    <row r="71" spans="1:34" s="27" customFormat="1" ht="40.35" customHeight="1">
      <c r="A71" s="9">
        <v>1</v>
      </c>
      <c r="B71" s="12" t="s">
        <v>39</v>
      </c>
      <c r="C71" s="29" t="s">
        <v>338</v>
      </c>
      <c r="D71" s="9" t="s">
        <v>42</v>
      </c>
      <c r="E71" s="9" t="s">
        <v>42</v>
      </c>
      <c r="F71" s="9" t="s">
        <v>42</v>
      </c>
      <c r="G71" s="9" t="s">
        <v>42</v>
      </c>
      <c r="H71" s="9" t="s">
        <v>42</v>
      </c>
      <c r="I71" s="9" t="s">
        <v>42</v>
      </c>
      <c r="J71" s="9" t="s">
        <v>42</v>
      </c>
      <c r="K71" s="9" t="s">
        <v>42</v>
      </c>
      <c r="L71" s="9" t="s">
        <v>42</v>
      </c>
      <c r="M71" s="9" t="s">
        <v>42</v>
      </c>
      <c r="N71" s="53" t="s">
        <v>111</v>
      </c>
      <c r="O71" s="23">
        <v>7966.6057000000001</v>
      </c>
      <c r="P71" s="53" t="s">
        <v>111</v>
      </c>
      <c r="Q71" s="23" t="s">
        <v>116</v>
      </c>
      <c r="R71" s="23" t="s">
        <v>42</v>
      </c>
      <c r="S71" s="53" t="s">
        <v>111</v>
      </c>
      <c r="T71" s="9" t="s">
        <v>953</v>
      </c>
      <c r="U71" s="62">
        <v>7044.15</v>
      </c>
      <c r="V71" s="62">
        <v>0</v>
      </c>
      <c r="W71" s="62">
        <f t="shared" ref="W71:W75" si="15">U71-V71</f>
        <v>7044.15</v>
      </c>
      <c r="X71" s="62">
        <v>200</v>
      </c>
      <c r="Y71" s="62">
        <v>200</v>
      </c>
      <c r="Z71" s="62">
        <f t="shared" ref="Z71:Z75" si="16">X71-AA71</f>
        <v>0</v>
      </c>
      <c r="AA71" s="62">
        <v>200</v>
      </c>
      <c r="AB71" s="62">
        <f>ROUND(AA71*'[11]附件1 '!$H$5,2)-0.01</f>
        <v>34.580000000000005</v>
      </c>
      <c r="AC71" s="96" t="s">
        <v>954</v>
      </c>
      <c r="AD71" s="26" t="s">
        <v>955</v>
      </c>
      <c r="AE71" s="23" t="s">
        <v>821</v>
      </c>
      <c r="AF71" s="80"/>
      <c r="AG71" s="99"/>
      <c r="AH71" s="27" t="s">
        <v>159</v>
      </c>
    </row>
    <row r="72" spans="1:34" s="27" customFormat="1" ht="40.35" customHeight="1">
      <c r="A72" s="9">
        <v>2</v>
      </c>
      <c r="B72" s="12" t="s">
        <v>39</v>
      </c>
      <c r="C72" s="12" t="s">
        <v>956</v>
      </c>
      <c r="D72" s="9" t="s">
        <v>42</v>
      </c>
      <c r="E72" s="9" t="s">
        <v>42</v>
      </c>
      <c r="F72" s="9" t="s">
        <v>42</v>
      </c>
      <c r="G72" s="9" t="s">
        <v>42</v>
      </c>
      <c r="H72" s="9" t="s">
        <v>42</v>
      </c>
      <c r="I72" s="9" t="s">
        <v>42</v>
      </c>
      <c r="J72" s="9" t="s">
        <v>42</v>
      </c>
      <c r="K72" s="9" t="s">
        <v>42</v>
      </c>
      <c r="L72" s="9" t="s">
        <v>42</v>
      </c>
      <c r="M72" s="9" t="s">
        <v>42</v>
      </c>
      <c r="N72" s="9" t="s">
        <v>42</v>
      </c>
      <c r="O72" s="59">
        <v>5060.29</v>
      </c>
      <c r="P72" s="9" t="s">
        <v>42</v>
      </c>
      <c r="Q72" s="9" t="s">
        <v>42</v>
      </c>
      <c r="R72" s="9" t="s">
        <v>42</v>
      </c>
      <c r="S72" s="9" t="s">
        <v>42</v>
      </c>
      <c r="T72" s="23" t="s">
        <v>953</v>
      </c>
      <c r="U72" s="62">
        <v>4603.34</v>
      </c>
      <c r="V72" s="62">
        <v>0</v>
      </c>
      <c r="W72" s="62">
        <f t="shared" si="15"/>
        <v>4603.34</v>
      </c>
      <c r="X72" s="62">
        <v>200</v>
      </c>
      <c r="Y72" s="62">
        <v>200</v>
      </c>
      <c r="Z72" s="62">
        <f t="shared" si="16"/>
        <v>0</v>
      </c>
      <c r="AA72" s="62">
        <v>200</v>
      </c>
      <c r="AB72" s="62">
        <f>ROUND(AA72*'[11]附件1 '!$H$5,2)-0.01</f>
        <v>34.580000000000005</v>
      </c>
      <c r="AC72" s="26"/>
      <c r="AD72" s="26" t="s">
        <v>957</v>
      </c>
      <c r="AE72" s="23" t="s">
        <v>856</v>
      </c>
      <c r="AG72" s="24"/>
    </row>
    <row r="73" spans="1:34" s="27" customFormat="1" ht="40.35" customHeight="1">
      <c r="A73" s="9">
        <v>3</v>
      </c>
      <c r="B73" s="12" t="s">
        <v>905</v>
      </c>
      <c r="C73" s="12" t="s">
        <v>958</v>
      </c>
      <c r="D73" s="23" t="s">
        <v>42</v>
      </c>
      <c r="E73" s="9" t="s">
        <v>42</v>
      </c>
      <c r="F73" s="23" t="s">
        <v>42</v>
      </c>
      <c r="G73" s="23" t="s">
        <v>42</v>
      </c>
      <c r="H73" s="23" t="s">
        <v>42</v>
      </c>
      <c r="I73" s="23" t="s">
        <v>42</v>
      </c>
      <c r="J73" s="23" t="s">
        <v>42</v>
      </c>
      <c r="K73" s="23" t="s">
        <v>42</v>
      </c>
      <c r="L73" s="23" t="s">
        <v>42</v>
      </c>
      <c r="M73" s="23" t="s">
        <v>42</v>
      </c>
      <c r="N73" s="23" t="s">
        <v>42</v>
      </c>
      <c r="O73" s="62">
        <v>9035.59</v>
      </c>
      <c r="P73" s="23" t="s">
        <v>42</v>
      </c>
      <c r="Q73" s="23" t="s">
        <v>116</v>
      </c>
      <c r="R73" s="9" t="s">
        <v>42</v>
      </c>
      <c r="S73" s="9" t="s">
        <v>42</v>
      </c>
      <c r="T73" s="23" t="s">
        <v>953</v>
      </c>
      <c r="U73" s="62">
        <v>5137.51</v>
      </c>
      <c r="V73" s="62">
        <v>0</v>
      </c>
      <c r="W73" s="62">
        <f t="shared" si="15"/>
        <v>5137.51</v>
      </c>
      <c r="X73" s="62">
        <v>200</v>
      </c>
      <c r="Y73" s="62">
        <v>200</v>
      </c>
      <c r="Z73" s="62">
        <f t="shared" si="16"/>
        <v>0</v>
      </c>
      <c r="AA73" s="62">
        <v>200</v>
      </c>
      <c r="AB73" s="62">
        <f>ROUND(AA73*'[11]附件1 '!$H$5,2)-0.01</f>
        <v>34.580000000000005</v>
      </c>
      <c r="AC73" s="26"/>
      <c r="AD73" s="26" t="s">
        <v>959</v>
      </c>
      <c r="AE73" s="23" t="s">
        <v>240</v>
      </c>
      <c r="AF73" s="27" t="s">
        <v>960</v>
      </c>
      <c r="AG73" s="24"/>
    </row>
    <row r="74" spans="1:34" s="27" customFormat="1" ht="40.35" customHeight="1">
      <c r="A74" s="9">
        <v>4</v>
      </c>
      <c r="B74" s="12" t="s">
        <v>961</v>
      </c>
      <c r="C74" s="12" t="s">
        <v>962</v>
      </c>
      <c r="D74" s="23" t="s">
        <v>42</v>
      </c>
      <c r="E74" s="9" t="s">
        <v>42</v>
      </c>
      <c r="F74" s="23" t="s">
        <v>42</v>
      </c>
      <c r="G74" s="23" t="s">
        <v>42</v>
      </c>
      <c r="H74" s="23" t="s">
        <v>42</v>
      </c>
      <c r="I74" s="23" t="s">
        <v>42</v>
      </c>
      <c r="J74" s="23" t="s">
        <v>42</v>
      </c>
      <c r="K74" s="23" t="s">
        <v>42</v>
      </c>
      <c r="L74" s="23" t="s">
        <v>42</v>
      </c>
      <c r="M74" s="23" t="s">
        <v>42</v>
      </c>
      <c r="N74" s="23" t="s">
        <v>42</v>
      </c>
      <c r="O74" s="61">
        <v>7551</v>
      </c>
      <c r="P74" s="23" t="s">
        <v>42</v>
      </c>
      <c r="Q74" s="23" t="s">
        <v>42</v>
      </c>
      <c r="R74" s="23" t="s">
        <v>42</v>
      </c>
      <c r="S74" s="23" t="s">
        <v>42</v>
      </c>
      <c r="T74" s="23" t="s">
        <v>953</v>
      </c>
      <c r="U74" s="62">
        <v>5079.1373830000002</v>
      </c>
      <c r="V74" s="62">
        <v>0</v>
      </c>
      <c r="W74" s="62">
        <f t="shared" si="15"/>
        <v>5079.1373830000002</v>
      </c>
      <c r="X74" s="62">
        <v>200</v>
      </c>
      <c r="Y74" s="62">
        <v>200</v>
      </c>
      <c r="Z74" s="62">
        <f t="shared" si="16"/>
        <v>0</v>
      </c>
      <c r="AA74" s="62">
        <v>200</v>
      </c>
      <c r="AB74" s="62">
        <f>ROUND(AA74*'[11]附件1 '!$H$5,2)-0.01</f>
        <v>34.580000000000005</v>
      </c>
      <c r="AC74" s="26" t="s">
        <v>963</v>
      </c>
      <c r="AD74" s="26" t="s">
        <v>964</v>
      </c>
      <c r="AE74" s="23" t="s">
        <v>240</v>
      </c>
      <c r="AF74" s="27" t="s">
        <v>965</v>
      </c>
      <c r="AG74" s="24"/>
      <c r="AH74" s="27" t="s">
        <v>159</v>
      </c>
    </row>
    <row r="75" spans="1:34" s="27" customFormat="1" ht="199.7" customHeight="1">
      <c r="A75" s="9">
        <v>5</v>
      </c>
      <c r="B75" s="12" t="s">
        <v>928</v>
      </c>
      <c r="C75" s="12" t="s">
        <v>966</v>
      </c>
      <c r="D75" s="9" t="s">
        <v>42</v>
      </c>
      <c r="E75" s="9" t="s">
        <v>42</v>
      </c>
      <c r="F75" s="9" t="s">
        <v>42</v>
      </c>
      <c r="G75" s="23" t="s">
        <v>42</v>
      </c>
      <c r="H75" s="9" t="s">
        <v>42</v>
      </c>
      <c r="I75" s="9" t="s">
        <v>42</v>
      </c>
      <c r="J75" s="9" t="s">
        <v>42</v>
      </c>
      <c r="K75" s="9" t="s">
        <v>42</v>
      </c>
      <c r="L75" s="9" t="s">
        <v>42</v>
      </c>
      <c r="M75" s="9" t="s">
        <v>116</v>
      </c>
      <c r="N75" s="23" t="s">
        <v>42</v>
      </c>
      <c r="O75" s="61">
        <v>4509.5200000000004</v>
      </c>
      <c r="P75" s="23" t="s">
        <v>42</v>
      </c>
      <c r="Q75" s="23" t="s">
        <v>116</v>
      </c>
      <c r="R75" s="23" t="s">
        <v>42</v>
      </c>
      <c r="S75" s="23" t="s">
        <v>42</v>
      </c>
      <c r="T75" s="23" t="s">
        <v>953</v>
      </c>
      <c r="U75" s="62">
        <v>4509.71</v>
      </c>
      <c r="V75" s="62">
        <f>U75-O75</f>
        <v>0.18999999999959982</v>
      </c>
      <c r="W75" s="62">
        <f t="shared" si="15"/>
        <v>4509.5200000000004</v>
      </c>
      <c r="X75" s="62">
        <v>200</v>
      </c>
      <c r="Y75" s="62">
        <v>200</v>
      </c>
      <c r="Z75" s="62">
        <f t="shared" si="16"/>
        <v>200</v>
      </c>
      <c r="AA75" s="62">
        <v>0</v>
      </c>
      <c r="AB75" s="62">
        <f>ROUND(AA75*'[11]附件1 '!$H$5,2)</f>
        <v>0</v>
      </c>
      <c r="AC75" s="26" t="s">
        <v>967</v>
      </c>
      <c r="AD75" s="26"/>
      <c r="AE75" s="23" t="s">
        <v>240</v>
      </c>
      <c r="AF75" s="27" t="s">
        <v>968</v>
      </c>
      <c r="AG75" s="24"/>
    </row>
    <row r="76" spans="1:34" s="47" customFormat="1" ht="24" customHeight="1">
      <c r="A76" s="149" t="s">
        <v>969</v>
      </c>
      <c r="B76" s="150"/>
      <c r="C76" s="54"/>
      <c r="D76" s="54"/>
      <c r="E76" s="54"/>
      <c r="F76" s="54"/>
      <c r="G76" s="54"/>
      <c r="H76" s="54"/>
      <c r="I76" s="54"/>
      <c r="J76" s="54"/>
      <c r="K76" s="54"/>
      <c r="L76" s="54"/>
      <c r="M76" s="54"/>
      <c r="N76" s="54"/>
      <c r="O76" s="63"/>
      <c r="P76" s="54"/>
      <c r="Q76" s="54"/>
      <c r="R76" s="54"/>
      <c r="S76" s="70"/>
      <c r="T76" s="70"/>
      <c r="U76" s="71">
        <f t="shared" ref="U76:AB76" si="17">SUM(U71:U75)</f>
        <v>26373.847383</v>
      </c>
      <c r="V76" s="71">
        <f t="shared" si="17"/>
        <v>0.18999999999959982</v>
      </c>
      <c r="W76" s="71">
        <f t="shared" si="17"/>
        <v>26373.657383000002</v>
      </c>
      <c r="X76" s="71">
        <f t="shared" si="17"/>
        <v>1000</v>
      </c>
      <c r="Y76" s="71">
        <f t="shared" si="17"/>
        <v>1000</v>
      </c>
      <c r="Z76" s="71">
        <f t="shared" si="17"/>
        <v>200</v>
      </c>
      <c r="AA76" s="71">
        <f t="shared" si="17"/>
        <v>800</v>
      </c>
      <c r="AB76" s="71">
        <f t="shared" si="17"/>
        <v>138.32000000000002</v>
      </c>
      <c r="AC76" s="70"/>
      <c r="AD76" s="70"/>
      <c r="AE76" s="83"/>
      <c r="AG76" s="87"/>
    </row>
    <row r="77" spans="1:34" s="47" customFormat="1" ht="24" customHeight="1">
      <c r="A77" s="149" t="s">
        <v>9</v>
      </c>
      <c r="B77" s="150"/>
      <c r="C77" s="54"/>
      <c r="D77" s="54"/>
      <c r="E77" s="54"/>
      <c r="F77" s="54"/>
      <c r="G77" s="54"/>
      <c r="H77" s="54"/>
      <c r="I77" s="54"/>
      <c r="J77" s="54"/>
      <c r="K77" s="54"/>
      <c r="L77" s="54"/>
      <c r="M77" s="54"/>
      <c r="N77" s="54"/>
      <c r="O77" s="63"/>
      <c r="P77" s="54"/>
      <c r="Q77" s="54"/>
      <c r="R77" s="54"/>
      <c r="S77" s="70"/>
      <c r="T77" s="70"/>
      <c r="U77" s="71">
        <f t="shared" ref="U77:AB77" si="18">U76+U70+U60</f>
        <v>71597.98810100001</v>
      </c>
      <c r="V77" s="71">
        <f t="shared" si="18"/>
        <v>2600.6788240000001</v>
      </c>
      <c r="W77" s="71">
        <f t="shared" si="18"/>
        <v>68997.309277000008</v>
      </c>
      <c r="X77" s="71">
        <f t="shared" si="18"/>
        <v>5590</v>
      </c>
      <c r="Y77" s="71">
        <f t="shared" si="18"/>
        <v>5590</v>
      </c>
      <c r="Z77" s="71">
        <f t="shared" si="18"/>
        <v>790</v>
      </c>
      <c r="AA77" s="71">
        <f t="shared" si="18"/>
        <v>4800</v>
      </c>
      <c r="AB77" s="71">
        <f t="shared" si="18"/>
        <v>830.21999999999991</v>
      </c>
      <c r="AC77" s="70"/>
      <c r="AD77" s="70"/>
      <c r="AE77" s="83"/>
      <c r="AG77" s="87"/>
    </row>
    <row r="78" spans="1:34" ht="16.350000000000001" customHeight="1">
      <c r="A78" s="88"/>
      <c r="B78" s="88"/>
      <c r="C78" s="88"/>
      <c r="D78" s="89"/>
      <c r="E78" s="89"/>
      <c r="F78" s="89"/>
      <c r="G78" s="89"/>
      <c r="H78" s="89"/>
      <c r="I78" s="89"/>
      <c r="J78" s="89"/>
      <c r="K78" s="89"/>
      <c r="L78" s="89"/>
      <c r="M78" s="89"/>
      <c r="N78" s="89"/>
      <c r="O78" s="91"/>
      <c r="P78" s="89"/>
      <c r="Q78" s="89"/>
      <c r="R78" s="89"/>
      <c r="U78" s="93"/>
      <c r="V78" s="93"/>
      <c r="W78" s="93"/>
      <c r="X78" s="93"/>
      <c r="Y78" s="93"/>
      <c r="Z78" s="93"/>
      <c r="AA78" s="93"/>
      <c r="AB78" s="93"/>
      <c r="AC78" s="97"/>
    </row>
    <row r="79" spans="1:34" ht="28.35" customHeight="1">
      <c r="A79" s="16" t="s">
        <v>109</v>
      </c>
      <c r="C79" s="16"/>
      <c r="AC79" s="98" t="str">
        <f>'[11]附件1 '!I9</f>
        <v>编制时间：2020年11月5日</v>
      </c>
      <c r="AD79" s="98"/>
    </row>
    <row r="80" spans="1:34" ht="5.0999999999999996" customHeight="1"/>
    <row r="81" spans="1:33" ht="18.600000000000001" customHeight="1">
      <c r="A81" s="16" t="s">
        <v>151</v>
      </c>
      <c r="B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3" ht="18.600000000000001" customHeight="1">
      <c r="A82" s="16" t="s">
        <v>152</v>
      </c>
    </row>
    <row r="83" spans="1:33" ht="75" customHeight="1">
      <c r="A83" s="146" t="s">
        <v>970</v>
      </c>
      <c r="B83" s="146"/>
      <c r="C83" s="146"/>
      <c r="D83" s="146"/>
      <c r="E83" s="147"/>
      <c r="F83" s="146"/>
      <c r="G83" s="146"/>
      <c r="H83" s="146"/>
      <c r="I83" s="146"/>
      <c r="J83" s="146"/>
      <c r="K83" s="146"/>
      <c r="L83" s="146"/>
      <c r="M83" s="146"/>
      <c r="N83" s="48"/>
      <c r="O83" s="48"/>
      <c r="P83" s="48"/>
      <c r="Q83" s="48"/>
      <c r="R83" s="48"/>
      <c r="S83" s="48"/>
      <c r="T83" s="48"/>
      <c r="U83" s="48"/>
      <c r="V83" s="48"/>
      <c r="W83" s="48"/>
      <c r="X83" s="48"/>
      <c r="Y83" s="48"/>
      <c r="Z83" s="48"/>
      <c r="AA83" s="48"/>
      <c r="AB83" s="48"/>
      <c r="AC83" s="48"/>
      <c r="AD83" s="48"/>
    </row>
    <row r="84" spans="1:33" ht="18.600000000000001" customHeight="1">
      <c r="A84" s="16" t="s">
        <v>153</v>
      </c>
    </row>
    <row r="85" spans="1:33" s="47" customFormat="1" ht="18.600000000000001" customHeight="1">
      <c r="A85" s="16" t="s">
        <v>971</v>
      </c>
      <c r="C85" s="90"/>
      <c r="O85" s="92"/>
      <c r="U85" s="94"/>
      <c r="V85" s="94"/>
      <c r="W85" s="94"/>
      <c r="X85" s="94"/>
      <c r="Z85" s="94"/>
      <c r="AA85" s="94"/>
      <c r="AB85" s="94"/>
      <c r="AE85" s="87"/>
      <c r="AG85" s="87"/>
    </row>
    <row r="86" spans="1:33" s="47" customFormat="1" ht="18.600000000000001" customHeight="1">
      <c r="A86" s="16" t="s">
        <v>154</v>
      </c>
      <c r="C86" s="90"/>
      <c r="O86" s="92"/>
      <c r="U86" s="94"/>
      <c r="V86" s="94"/>
      <c r="W86" s="94"/>
      <c r="X86" s="94"/>
      <c r="Z86" s="94"/>
      <c r="AA86" s="94"/>
      <c r="AB86" s="94"/>
      <c r="AE86" s="87"/>
      <c r="AG86" s="87"/>
    </row>
    <row r="87" spans="1:33" s="47" customFormat="1" ht="18.600000000000001" customHeight="1">
      <c r="A87" s="16" t="s">
        <v>972</v>
      </c>
      <c r="C87" s="90"/>
      <c r="O87" s="92"/>
      <c r="U87" s="94"/>
      <c r="V87" s="94"/>
      <c r="W87" s="94"/>
      <c r="X87" s="94"/>
      <c r="Z87" s="94"/>
      <c r="AA87" s="94"/>
      <c r="AB87" s="94"/>
      <c r="AE87" s="87"/>
      <c r="AG87" s="87"/>
    </row>
    <row r="88" spans="1:33" ht="18.600000000000001" customHeight="1">
      <c r="A88" s="16" t="s">
        <v>155</v>
      </c>
    </row>
  </sheetData>
  <autoFilter ref="A6:AH77"/>
  <mergeCells count="6">
    <mergeCell ref="A83:M83"/>
    <mergeCell ref="A2:AC2"/>
    <mergeCell ref="A60:B60"/>
    <mergeCell ref="A70:B70"/>
    <mergeCell ref="A76:B76"/>
    <mergeCell ref="A77:B77"/>
  </mergeCells>
  <phoneticPr fontId="27" type="noConversion"/>
  <pageMargins left="0.31496062992126" right="0.31496062992126" top="0.78740157480314998" bottom="0.78740157480314998" header="0.511811023622047" footer="0.511811023622047"/>
  <pageSetup paperSize="9" scale="45" fitToHeight="0" orientation="landscape"/>
  <headerFooter scaleWithDoc="0" alignWithMargins="0">
    <oddFooter>&amp;C&amp;"Times New Roman,常规"&amp;9&amp;P/&amp;N</oddFooter>
  </headerFooter>
</worksheet>
</file>

<file path=xl/worksheets/sheet7.xml><?xml version="1.0" encoding="utf-8"?>
<worksheet xmlns="http://schemas.openxmlformats.org/spreadsheetml/2006/main" xmlns:r="http://schemas.openxmlformats.org/officeDocument/2006/relationships">
  <sheetPr>
    <tabColor theme="1" tint="4.9989318521683403E-2"/>
  </sheetPr>
  <dimension ref="A1:V179"/>
  <sheetViews>
    <sheetView workbookViewId="0">
      <selection activeCell="G23" sqref="G23"/>
    </sheetView>
  </sheetViews>
  <sheetFormatPr defaultColWidth="8.75" defaultRowHeight="12.75"/>
  <cols>
    <col min="1" max="1" width="33.125" style="45" customWidth="1"/>
    <col min="2" max="14" width="15" style="45"/>
    <col min="15" max="15" width="27.625" style="45" customWidth="1"/>
    <col min="16" max="23" width="15" style="45"/>
    <col min="24" max="16384" width="8.75" style="45"/>
  </cols>
  <sheetData>
    <row r="1" spans="1:22">
      <c r="A1" s="46" t="s">
        <v>973</v>
      </c>
      <c r="B1" s="46" t="s">
        <v>974</v>
      </c>
      <c r="C1" s="46" t="s">
        <v>975</v>
      </c>
      <c r="D1" s="46" t="s">
        <v>976</v>
      </c>
      <c r="E1" s="46" t="s">
        <v>977</v>
      </c>
      <c r="F1" s="46" t="s">
        <v>978</v>
      </c>
      <c r="G1" s="46" t="s">
        <v>979</v>
      </c>
      <c r="H1" s="46" t="s">
        <v>980</v>
      </c>
      <c r="I1" s="46" t="s">
        <v>981</v>
      </c>
      <c r="J1" s="46" t="s">
        <v>982</v>
      </c>
      <c r="K1" s="46" t="s">
        <v>983</v>
      </c>
      <c r="L1" s="46" t="s">
        <v>984</v>
      </c>
      <c r="M1" s="46" t="s">
        <v>985</v>
      </c>
      <c r="N1" s="46" t="s">
        <v>986</v>
      </c>
      <c r="O1" s="46" t="s">
        <v>987</v>
      </c>
      <c r="P1" s="46" t="s">
        <v>988</v>
      </c>
      <c r="Q1" s="46" t="s">
        <v>989</v>
      </c>
      <c r="R1" s="46" t="s">
        <v>990</v>
      </c>
      <c r="S1" s="46" t="s">
        <v>991</v>
      </c>
      <c r="T1" s="46" t="s">
        <v>992</v>
      </c>
      <c r="U1" s="46" t="s">
        <v>993</v>
      </c>
      <c r="V1" s="46" t="s">
        <v>994</v>
      </c>
    </row>
    <row r="2" spans="1:22">
      <c r="A2" s="45" t="s">
        <v>415</v>
      </c>
      <c r="B2" s="45" t="s">
        <v>995</v>
      </c>
      <c r="C2" s="45" t="s">
        <v>995</v>
      </c>
      <c r="D2" s="45" t="s">
        <v>996</v>
      </c>
      <c r="H2" s="45" t="s">
        <v>997</v>
      </c>
      <c r="J2" s="45" t="s">
        <v>998</v>
      </c>
      <c r="K2" s="45" t="s">
        <v>999</v>
      </c>
      <c r="L2" s="45" t="s">
        <v>1000</v>
      </c>
      <c r="M2" s="45" t="s">
        <v>1001</v>
      </c>
      <c r="N2" s="45" t="s">
        <v>1002</v>
      </c>
      <c r="O2" s="45" t="s">
        <v>1003</v>
      </c>
      <c r="P2" s="45" t="s">
        <v>1004</v>
      </c>
      <c r="Q2" s="45" t="s">
        <v>1005</v>
      </c>
      <c r="R2" s="45" t="s">
        <v>1006</v>
      </c>
      <c r="S2" s="45" t="s">
        <v>1007</v>
      </c>
      <c r="T2" s="45" t="s">
        <v>1008</v>
      </c>
      <c r="U2" s="45" t="s">
        <v>1009</v>
      </c>
      <c r="V2" s="45" t="s">
        <v>1010</v>
      </c>
    </row>
    <row r="3" spans="1:22">
      <c r="A3" s="45" t="s">
        <v>465</v>
      </c>
      <c r="B3" s="45" t="s">
        <v>995</v>
      </c>
      <c r="C3" s="45" t="s">
        <v>995</v>
      </c>
      <c r="D3" s="45" t="s">
        <v>996</v>
      </c>
      <c r="J3" s="45" t="s">
        <v>998</v>
      </c>
      <c r="K3" s="45" t="s">
        <v>999</v>
      </c>
      <c r="L3" s="45" t="s">
        <v>1000</v>
      </c>
      <c r="M3" s="45" t="s">
        <v>1001</v>
      </c>
      <c r="N3" s="45" t="s">
        <v>1002</v>
      </c>
      <c r="O3" s="45" t="s">
        <v>1003</v>
      </c>
      <c r="P3" s="45" t="s">
        <v>1004</v>
      </c>
      <c r="Q3" s="45" t="s">
        <v>1005</v>
      </c>
      <c r="R3" s="45" t="s">
        <v>1006</v>
      </c>
      <c r="S3" s="45" t="s">
        <v>1007</v>
      </c>
      <c r="T3" s="45" t="s">
        <v>1008</v>
      </c>
      <c r="U3" s="45" t="s">
        <v>1009</v>
      </c>
      <c r="V3" s="45" t="s">
        <v>1010</v>
      </c>
    </row>
    <row r="4" spans="1:22">
      <c r="A4" s="45" t="s">
        <v>1011</v>
      </c>
      <c r="B4" s="45" t="s">
        <v>995</v>
      </c>
      <c r="C4" s="45" t="s">
        <v>995</v>
      </c>
      <c r="D4" s="45" t="s">
        <v>996</v>
      </c>
      <c r="J4" s="45" t="s">
        <v>998</v>
      </c>
      <c r="K4" s="45" t="s">
        <v>999</v>
      </c>
      <c r="L4" s="45" t="s">
        <v>1000</v>
      </c>
      <c r="M4" s="45" t="s">
        <v>1001</v>
      </c>
      <c r="N4" s="45" t="s">
        <v>1002</v>
      </c>
      <c r="O4" s="45" t="s">
        <v>1003</v>
      </c>
      <c r="P4" s="45" t="s">
        <v>1004</v>
      </c>
      <c r="Q4" s="45" t="s">
        <v>1005</v>
      </c>
      <c r="R4" s="45" t="s">
        <v>1006</v>
      </c>
      <c r="S4" s="45" t="s">
        <v>1007</v>
      </c>
      <c r="T4" s="45" t="s">
        <v>1008</v>
      </c>
      <c r="U4" s="45" t="s">
        <v>1009</v>
      </c>
      <c r="V4" s="45" t="s">
        <v>1010</v>
      </c>
    </row>
    <row r="5" spans="1:22">
      <c r="A5" s="45" t="s">
        <v>1012</v>
      </c>
      <c r="B5" s="45" t="s">
        <v>995</v>
      </c>
      <c r="C5" s="45" t="s">
        <v>995</v>
      </c>
      <c r="D5" s="45" t="s">
        <v>996</v>
      </c>
      <c r="J5" s="45" t="s">
        <v>998</v>
      </c>
      <c r="K5" s="45" t="s">
        <v>999</v>
      </c>
      <c r="L5" s="45" t="s">
        <v>1000</v>
      </c>
      <c r="M5" s="45" t="s">
        <v>1001</v>
      </c>
      <c r="N5" s="45" t="s">
        <v>1002</v>
      </c>
      <c r="O5" s="45" t="s">
        <v>1003</v>
      </c>
      <c r="P5" s="45" t="s">
        <v>1004</v>
      </c>
      <c r="Q5" s="45" t="s">
        <v>1005</v>
      </c>
      <c r="R5" s="45" t="s">
        <v>1006</v>
      </c>
      <c r="S5" s="45" t="s">
        <v>991</v>
      </c>
      <c r="T5" s="45" t="s">
        <v>1008</v>
      </c>
      <c r="U5" s="45" t="s">
        <v>1009</v>
      </c>
      <c r="V5" s="45" t="s">
        <v>1010</v>
      </c>
    </row>
    <row r="6" spans="1:22">
      <c r="A6" s="45" t="s">
        <v>588</v>
      </c>
      <c r="B6" s="45" t="s">
        <v>995</v>
      </c>
      <c r="C6" s="45" t="s">
        <v>995</v>
      </c>
      <c r="D6" s="45" t="s">
        <v>996</v>
      </c>
      <c r="J6" s="45" t="s">
        <v>998</v>
      </c>
      <c r="K6" s="45" t="s">
        <v>983</v>
      </c>
      <c r="L6" s="45" t="s">
        <v>1000</v>
      </c>
      <c r="M6" s="45" t="s">
        <v>1001</v>
      </c>
      <c r="N6" s="45" t="s">
        <v>1002</v>
      </c>
      <c r="O6" s="45" t="s">
        <v>1003</v>
      </c>
      <c r="P6" s="45" t="s">
        <v>1004</v>
      </c>
      <c r="Q6" s="45" t="s">
        <v>1005</v>
      </c>
      <c r="R6" s="45" t="s">
        <v>1006</v>
      </c>
      <c r="S6" s="45" t="s">
        <v>1007</v>
      </c>
      <c r="T6" s="45" t="s">
        <v>1008</v>
      </c>
      <c r="U6" s="45" t="s">
        <v>1009</v>
      </c>
      <c r="V6" s="45" t="s">
        <v>1010</v>
      </c>
    </row>
    <row r="7" spans="1:22">
      <c r="A7" s="45" t="s">
        <v>649</v>
      </c>
      <c r="B7" s="45" t="s">
        <v>995</v>
      </c>
      <c r="C7" s="45" t="s">
        <v>995</v>
      </c>
      <c r="D7" s="45" t="s">
        <v>996</v>
      </c>
      <c r="J7" s="45" t="s">
        <v>998</v>
      </c>
      <c r="K7" s="45" t="s">
        <v>999</v>
      </c>
      <c r="L7" s="45" t="s">
        <v>1000</v>
      </c>
      <c r="M7" s="45" t="s">
        <v>1001</v>
      </c>
      <c r="N7" s="45" t="s">
        <v>1002</v>
      </c>
      <c r="O7" s="45" t="s">
        <v>1003</v>
      </c>
      <c r="P7" s="45" t="s">
        <v>1004</v>
      </c>
      <c r="Q7" s="45" t="s">
        <v>1005</v>
      </c>
      <c r="R7" s="45" t="s">
        <v>1006</v>
      </c>
      <c r="S7" s="45" t="s">
        <v>1007</v>
      </c>
      <c r="T7" s="45" t="s">
        <v>1008</v>
      </c>
      <c r="U7" s="45" t="s">
        <v>1009</v>
      </c>
      <c r="V7" s="45" t="s">
        <v>1010</v>
      </c>
    </row>
    <row r="8" spans="1:22">
      <c r="A8" s="45" t="s">
        <v>679</v>
      </c>
      <c r="B8" s="45" t="s">
        <v>995</v>
      </c>
      <c r="C8" s="45" t="s">
        <v>995</v>
      </c>
      <c r="D8" s="45" t="s">
        <v>996</v>
      </c>
      <c r="J8" s="45" t="s">
        <v>998</v>
      </c>
      <c r="K8" s="45" t="s">
        <v>983</v>
      </c>
      <c r="L8" s="45" t="s">
        <v>1000</v>
      </c>
      <c r="M8" s="45" t="s">
        <v>1001</v>
      </c>
      <c r="N8" s="45" t="s">
        <v>1002</v>
      </c>
      <c r="O8" s="45" t="s">
        <v>987</v>
      </c>
      <c r="P8" s="45" t="s">
        <v>1004</v>
      </c>
      <c r="Q8" s="45" t="s">
        <v>1005</v>
      </c>
      <c r="R8" s="45" t="s">
        <v>1006</v>
      </c>
      <c r="S8" s="45" t="s">
        <v>1007</v>
      </c>
      <c r="T8" s="45" t="s">
        <v>1008</v>
      </c>
      <c r="U8" s="45" t="s">
        <v>1009</v>
      </c>
      <c r="V8" s="45" t="s">
        <v>1010</v>
      </c>
    </row>
    <row r="9" spans="1:22">
      <c r="A9" s="45" t="s">
        <v>691</v>
      </c>
      <c r="B9" s="45" t="s">
        <v>995</v>
      </c>
      <c r="C9" s="45" t="s">
        <v>995</v>
      </c>
      <c r="D9" s="45" t="s">
        <v>996</v>
      </c>
      <c r="J9" s="45" t="s">
        <v>998</v>
      </c>
      <c r="K9" s="45" t="s">
        <v>983</v>
      </c>
      <c r="L9" s="45" t="s">
        <v>1000</v>
      </c>
      <c r="M9" s="45" t="s">
        <v>1001</v>
      </c>
      <c r="N9" s="45" t="s">
        <v>1002</v>
      </c>
      <c r="O9" s="45" t="s">
        <v>987</v>
      </c>
      <c r="P9" s="45" t="s">
        <v>1004</v>
      </c>
      <c r="Q9" s="45" t="s">
        <v>1005</v>
      </c>
      <c r="R9" s="45" t="s">
        <v>1006</v>
      </c>
      <c r="S9" s="45" t="s">
        <v>1007</v>
      </c>
      <c r="T9" s="45" t="s">
        <v>1008</v>
      </c>
      <c r="U9" s="45" t="s">
        <v>1009</v>
      </c>
      <c r="V9" s="45" t="s">
        <v>1010</v>
      </c>
    </row>
    <row r="10" spans="1:22">
      <c r="A10" s="45" t="s">
        <v>699</v>
      </c>
      <c r="B10" s="45" t="s">
        <v>995</v>
      </c>
      <c r="C10" s="45" t="s">
        <v>995</v>
      </c>
      <c r="D10" s="45" t="s">
        <v>996</v>
      </c>
      <c r="J10" s="45" t="s">
        <v>998</v>
      </c>
      <c r="K10" s="45" t="s">
        <v>999</v>
      </c>
      <c r="L10" s="45" t="s">
        <v>1000</v>
      </c>
      <c r="M10" s="45" t="s">
        <v>1001</v>
      </c>
      <c r="N10" s="45" t="s">
        <v>1002</v>
      </c>
      <c r="O10" s="45" t="s">
        <v>987</v>
      </c>
      <c r="P10" s="45" t="s">
        <v>1004</v>
      </c>
      <c r="Q10" s="45" t="s">
        <v>1005</v>
      </c>
      <c r="R10" s="45" t="s">
        <v>1006</v>
      </c>
      <c r="S10" s="45" t="s">
        <v>1007</v>
      </c>
      <c r="T10" s="45" t="s">
        <v>1008</v>
      </c>
      <c r="U10" s="45" t="s">
        <v>1009</v>
      </c>
      <c r="V10" s="45" t="s">
        <v>1010</v>
      </c>
    </row>
    <row r="11" spans="1:22">
      <c r="A11" s="45" t="s">
        <v>1013</v>
      </c>
      <c r="B11" s="45" t="s">
        <v>995</v>
      </c>
      <c r="C11" s="45" t="s">
        <v>995</v>
      </c>
      <c r="D11" s="45" t="s">
        <v>996</v>
      </c>
      <c r="J11" s="45" t="s">
        <v>998</v>
      </c>
      <c r="K11" s="45" t="s">
        <v>983</v>
      </c>
      <c r="L11" s="45" t="s">
        <v>1000</v>
      </c>
      <c r="M11" s="45" t="s">
        <v>1001</v>
      </c>
      <c r="N11" s="45" t="s">
        <v>1002</v>
      </c>
      <c r="O11" s="45" t="s">
        <v>987</v>
      </c>
      <c r="P11" s="45" t="s">
        <v>1004</v>
      </c>
      <c r="Q11" s="45" t="s">
        <v>1005</v>
      </c>
      <c r="R11" s="45" t="s">
        <v>1006</v>
      </c>
      <c r="S11" s="45" t="s">
        <v>1007</v>
      </c>
      <c r="T11" s="45" t="s">
        <v>1008</v>
      </c>
      <c r="U11" s="45" t="s">
        <v>1009</v>
      </c>
      <c r="V11" s="45" t="s">
        <v>1010</v>
      </c>
    </row>
    <row r="12" spans="1:22">
      <c r="A12" s="45" t="s">
        <v>1014</v>
      </c>
      <c r="B12" s="45" t="s">
        <v>995</v>
      </c>
      <c r="C12" s="45" t="s">
        <v>995</v>
      </c>
      <c r="D12" s="45" t="s">
        <v>996</v>
      </c>
      <c r="J12" s="45" t="s">
        <v>998</v>
      </c>
      <c r="K12" s="45" t="s">
        <v>999</v>
      </c>
      <c r="L12" s="45" t="s">
        <v>1000</v>
      </c>
      <c r="M12" s="45" t="s">
        <v>1001</v>
      </c>
      <c r="N12" s="45" t="s">
        <v>1002</v>
      </c>
      <c r="O12" s="45" t="s">
        <v>1003</v>
      </c>
      <c r="P12" s="45" t="s">
        <v>1004</v>
      </c>
      <c r="Q12" s="45" t="s">
        <v>1005</v>
      </c>
      <c r="R12" s="45" t="s">
        <v>1006</v>
      </c>
      <c r="S12" s="45" t="s">
        <v>1007</v>
      </c>
      <c r="T12" s="45" t="s">
        <v>1008</v>
      </c>
      <c r="U12" s="45" t="s">
        <v>1009</v>
      </c>
      <c r="V12" s="45" t="s">
        <v>1010</v>
      </c>
    </row>
    <row r="13" spans="1:22">
      <c r="A13" s="45" t="s">
        <v>764</v>
      </c>
      <c r="B13" s="45" t="s">
        <v>995</v>
      </c>
      <c r="C13" s="45" t="s">
        <v>995</v>
      </c>
      <c r="D13" s="45" t="s">
        <v>996</v>
      </c>
      <c r="J13" s="45" t="s">
        <v>998</v>
      </c>
      <c r="K13" s="45" t="s">
        <v>983</v>
      </c>
      <c r="L13" s="45" t="s">
        <v>1000</v>
      </c>
      <c r="M13" s="45" t="s">
        <v>1001</v>
      </c>
      <c r="N13" s="45" t="s">
        <v>1002</v>
      </c>
      <c r="O13" s="45" t="s">
        <v>1003</v>
      </c>
      <c r="P13" s="45" t="s">
        <v>1004</v>
      </c>
      <c r="Q13" s="45" t="s">
        <v>1005</v>
      </c>
      <c r="R13" s="45" t="s">
        <v>1006</v>
      </c>
      <c r="S13" s="45" t="s">
        <v>1007</v>
      </c>
      <c r="T13" s="45" t="s">
        <v>1008</v>
      </c>
      <c r="U13" s="45" t="s">
        <v>1009</v>
      </c>
      <c r="V13" s="45" t="s">
        <v>1010</v>
      </c>
    </row>
    <row r="14" spans="1:22">
      <c r="A14" s="45" t="s">
        <v>1015</v>
      </c>
      <c r="B14" s="45" t="s">
        <v>995</v>
      </c>
      <c r="C14" s="45" t="s">
        <v>995</v>
      </c>
      <c r="D14" s="45" t="s">
        <v>996</v>
      </c>
      <c r="J14" s="45" t="s">
        <v>998</v>
      </c>
      <c r="K14" s="45" t="s">
        <v>999</v>
      </c>
      <c r="L14" s="45" t="s">
        <v>1000</v>
      </c>
      <c r="M14" s="45" t="s">
        <v>1001</v>
      </c>
      <c r="N14" s="45" t="s">
        <v>1002</v>
      </c>
      <c r="O14" s="45" t="s">
        <v>995</v>
      </c>
      <c r="P14" s="45" t="s">
        <v>995</v>
      </c>
      <c r="Q14" s="45" t="s">
        <v>995</v>
      </c>
      <c r="R14" s="45" t="s">
        <v>995</v>
      </c>
      <c r="S14" s="45" t="s">
        <v>995</v>
      </c>
      <c r="T14" s="45" t="s">
        <v>995</v>
      </c>
      <c r="U14" s="45" t="s">
        <v>995</v>
      </c>
      <c r="V14" s="45" t="s">
        <v>995</v>
      </c>
    </row>
    <row r="15" spans="1:22">
      <c r="A15" s="45" t="s">
        <v>1016</v>
      </c>
      <c r="B15" s="45" t="s">
        <v>995</v>
      </c>
      <c r="C15" s="45" t="s">
        <v>995</v>
      </c>
      <c r="D15" s="45" t="s">
        <v>996</v>
      </c>
      <c r="J15" s="45" t="s">
        <v>998</v>
      </c>
      <c r="K15" s="45" t="s">
        <v>999</v>
      </c>
      <c r="L15" s="45" t="s">
        <v>1000</v>
      </c>
      <c r="M15" s="45" t="s">
        <v>1001</v>
      </c>
      <c r="N15" s="45" t="s">
        <v>1002</v>
      </c>
      <c r="O15" s="45" t="s">
        <v>995</v>
      </c>
      <c r="P15" s="45" t="s">
        <v>995</v>
      </c>
      <c r="Q15" s="45" t="s">
        <v>995</v>
      </c>
      <c r="R15" s="45" t="s">
        <v>995</v>
      </c>
      <c r="S15" s="45" t="s">
        <v>995</v>
      </c>
      <c r="T15" s="45" t="s">
        <v>995</v>
      </c>
      <c r="U15" s="45" t="s">
        <v>995</v>
      </c>
      <c r="V15" s="45" t="s">
        <v>995</v>
      </c>
    </row>
    <row r="16" spans="1:22">
      <c r="A16" s="45" t="s">
        <v>1017</v>
      </c>
      <c r="B16" s="45" t="s">
        <v>995</v>
      </c>
      <c r="C16" s="45" t="s">
        <v>995</v>
      </c>
      <c r="D16" s="45" t="s">
        <v>996</v>
      </c>
      <c r="J16" s="45" t="s">
        <v>998</v>
      </c>
      <c r="K16" s="45" t="s">
        <v>983</v>
      </c>
      <c r="L16" s="45" t="s">
        <v>1000</v>
      </c>
      <c r="M16" s="45" t="s">
        <v>1001</v>
      </c>
      <c r="N16" s="45" t="s">
        <v>1002</v>
      </c>
      <c r="O16" s="45" t="s">
        <v>1003</v>
      </c>
      <c r="P16" s="45" t="s">
        <v>1004</v>
      </c>
      <c r="Q16" s="45" t="s">
        <v>1005</v>
      </c>
      <c r="R16" s="45" t="s">
        <v>1006</v>
      </c>
      <c r="S16" s="45" t="s">
        <v>1007</v>
      </c>
      <c r="T16" s="45" t="s">
        <v>1008</v>
      </c>
      <c r="U16" s="45" t="s">
        <v>1009</v>
      </c>
      <c r="V16" s="45" t="s">
        <v>1010</v>
      </c>
    </row>
    <row r="17" spans="1:22">
      <c r="A17" s="45" t="s">
        <v>1018</v>
      </c>
      <c r="B17" s="45" t="s">
        <v>995</v>
      </c>
      <c r="C17" s="45" t="s">
        <v>995</v>
      </c>
      <c r="D17" s="45" t="s">
        <v>996</v>
      </c>
      <c r="J17" s="45" t="s">
        <v>998</v>
      </c>
      <c r="K17" s="45" t="s">
        <v>999</v>
      </c>
      <c r="L17" s="45" t="s">
        <v>1000</v>
      </c>
      <c r="M17" s="45" t="s">
        <v>1001</v>
      </c>
      <c r="N17" s="45" t="s">
        <v>1002</v>
      </c>
      <c r="O17" s="45" t="s">
        <v>1003</v>
      </c>
      <c r="P17" s="45" t="s">
        <v>1004</v>
      </c>
      <c r="Q17" s="45" t="s">
        <v>1005</v>
      </c>
      <c r="R17" s="45" t="s">
        <v>1006</v>
      </c>
      <c r="S17" s="45" t="s">
        <v>1007</v>
      </c>
      <c r="T17" s="45" t="s">
        <v>1008</v>
      </c>
      <c r="U17" s="45" t="s">
        <v>1009</v>
      </c>
      <c r="V17" s="45" t="s">
        <v>1010</v>
      </c>
    </row>
    <row r="18" spans="1:22">
      <c r="A18" s="45" t="s">
        <v>1019</v>
      </c>
      <c r="B18" s="45" t="s">
        <v>995</v>
      </c>
      <c r="C18" s="45" t="s">
        <v>995</v>
      </c>
      <c r="D18" s="45" t="s">
        <v>996</v>
      </c>
      <c r="J18" s="45" t="s">
        <v>998</v>
      </c>
      <c r="K18" s="45" t="s">
        <v>983</v>
      </c>
      <c r="L18" s="45" t="s">
        <v>1000</v>
      </c>
      <c r="M18" s="45" t="s">
        <v>1001</v>
      </c>
      <c r="N18" s="45" t="s">
        <v>1002</v>
      </c>
      <c r="O18" s="45" t="s">
        <v>1003</v>
      </c>
      <c r="P18" s="45" t="s">
        <v>1004</v>
      </c>
      <c r="Q18" s="45" t="s">
        <v>1005</v>
      </c>
      <c r="R18" s="45" t="s">
        <v>1006</v>
      </c>
      <c r="S18" s="45" t="s">
        <v>1007</v>
      </c>
      <c r="T18" s="45" t="s">
        <v>1008</v>
      </c>
      <c r="U18" s="45" t="s">
        <v>1009</v>
      </c>
      <c r="V18" s="45" t="s">
        <v>1010</v>
      </c>
    </row>
    <row r="19" spans="1:22">
      <c r="A19" s="45" t="s">
        <v>1020</v>
      </c>
      <c r="B19" s="45" t="s">
        <v>995</v>
      </c>
      <c r="C19" s="45" t="s">
        <v>995</v>
      </c>
      <c r="D19" s="45" t="s">
        <v>996</v>
      </c>
      <c r="J19" s="45" t="s">
        <v>998</v>
      </c>
      <c r="K19" s="45" t="s">
        <v>983</v>
      </c>
      <c r="L19" s="45" t="s">
        <v>1000</v>
      </c>
      <c r="M19" s="45" t="s">
        <v>1001</v>
      </c>
      <c r="N19" s="45" t="s">
        <v>1002</v>
      </c>
      <c r="O19" s="45" t="s">
        <v>987</v>
      </c>
      <c r="P19" s="45" t="s">
        <v>1004</v>
      </c>
      <c r="Q19" s="45" t="s">
        <v>1005</v>
      </c>
      <c r="R19" s="45" t="s">
        <v>1006</v>
      </c>
      <c r="S19" s="45" t="s">
        <v>1007</v>
      </c>
      <c r="T19" s="45" t="s">
        <v>1008</v>
      </c>
      <c r="U19" s="45" t="s">
        <v>1009</v>
      </c>
      <c r="V19" s="45" t="s">
        <v>1010</v>
      </c>
    </row>
    <row r="20" spans="1:22">
      <c r="A20" s="45" t="s">
        <v>1021</v>
      </c>
      <c r="B20" s="45" t="s">
        <v>995</v>
      </c>
      <c r="C20" s="45" t="s">
        <v>995</v>
      </c>
      <c r="D20" s="45" t="s">
        <v>996</v>
      </c>
      <c r="J20" s="45" t="s">
        <v>998</v>
      </c>
      <c r="K20" s="45" t="s">
        <v>999</v>
      </c>
      <c r="L20" s="45" t="s">
        <v>1000</v>
      </c>
      <c r="M20" s="45" t="s">
        <v>1001</v>
      </c>
      <c r="N20" s="45" t="s">
        <v>1002</v>
      </c>
      <c r="O20" s="45" t="s">
        <v>1003</v>
      </c>
      <c r="P20" s="45" t="s">
        <v>1004</v>
      </c>
      <c r="Q20" s="45" t="s">
        <v>1005</v>
      </c>
      <c r="R20" s="45" t="s">
        <v>1006</v>
      </c>
      <c r="S20" s="45" t="s">
        <v>1007</v>
      </c>
      <c r="T20" s="45" t="s">
        <v>1008</v>
      </c>
      <c r="U20" s="45" t="s">
        <v>1009</v>
      </c>
      <c r="V20" s="45" t="s">
        <v>1010</v>
      </c>
    </row>
    <row r="21" spans="1:22">
      <c r="A21" s="45" t="s">
        <v>563</v>
      </c>
      <c r="B21" s="45" t="s">
        <v>995</v>
      </c>
      <c r="C21" s="45" t="s">
        <v>995</v>
      </c>
      <c r="D21" s="45" t="s">
        <v>996</v>
      </c>
      <c r="J21" s="45" t="s">
        <v>998</v>
      </c>
      <c r="K21" s="45" t="s">
        <v>999</v>
      </c>
      <c r="L21" s="45" t="s">
        <v>1000</v>
      </c>
      <c r="M21" s="45" t="s">
        <v>1001</v>
      </c>
      <c r="N21" s="45" t="s">
        <v>1002</v>
      </c>
      <c r="O21" s="45" t="s">
        <v>1003</v>
      </c>
      <c r="P21" s="45" t="s">
        <v>1004</v>
      </c>
      <c r="Q21" s="45" t="s">
        <v>1005</v>
      </c>
      <c r="R21" s="45" t="s">
        <v>1006</v>
      </c>
      <c r="S21" s="45" t="s">
        <v>1007</v>
      </c>
      <c r="T21" s="45" t="s">
        <v>1008</v>
      </c>
      <c r="U21" s="45" t="s">
        <v>1009</v>
      </c>
      <c r="V21" s="45" t="s">
        <v>1010</v>
      </c>
    </row>
    <row r="22" spans="1:22">
      <c r="A22" s="45" t="s">
        <v>1022</v>
      </c>
      <c r="B22" s="45" t="s">
        <v>995</v>
      </c>
      <c r="C22" s="45" t="s">
        <v>995</v>
      </c>
      <c r="D22" s="45" t="s">
        <v>996</v>
      </c>
      <c r="J22" s="45" t="s">
        <v>998</v>
      </c>
      <c r="K22" s="45" t="s">
        <v>999</v>
      </c>
      <c r="L22" s="45" t="s">
        <v>1000</v>
      </c>
      <c r="M22" s="45" t="s">
        <v>1001</v>
      </c>
      <c r="N22" s="45" t="s">
        <v>1002</v>
      </c>
      <c r="O22" s="45" t="s">
        <v>1003</v>
      </c>
      <c r="P22" s="45" t="s">
        <v>1004</v>
      </c>
      <c r="Q22" s="45" t="s">
        <v>1005</v>
      </c>
      <c r="R22" s="45" t="s">
        <v>1006</v>
      </c>
      <c r="S22" s="45" t="s">
        <v>1007</v>
      </c>
      <c r="T22" s="45" t="s">
        <v>1008</v>
      </c>
      <c r="U22" s="45" t="s">
        <v>1009</v>
      </c>
      <c r="V22" s="45" t="s">
        <v>1010</v>
      </c>
    </row>
    <row r="23" spans="1:22">
      <c r="A23" s="45" t="s">
        <v>1023</v>
      </c>
      <c r="B23" s="45" t="s">
        <v>995</v>
      </c>
      <c r="C23" s="45" t="s">
        <v>995</v>
      </c>
      <c r="D23" s="45" t="s">
        <v>996</v>
      </c>
      <c r="J23" s="45" t="s">
        <v>998</v>
      </c>
      <c r="K23" s="45" t="s">
        <v>999</v>
      </c>
      <c r="L23" s="45" t="s">
        <v>1000</v>
      </c>
      <c r="M23" s="45" t="s">
        <v>1001</v>
      </c>
      <c r="N23" s="45" t="s">
        <v>1002</v>
      </c>
      <c r="O23" s="45" t="s">
        <v>1003</v>
      </c>
      <c r="P23" s="45" t="s">
        <v>1004</v>
      </c>
      <c r="Q23" s="45" t="s">
        <v>1005</v>
      </c>
      <c r="R23" s="45" t="s">
        <v>1006</v>
      </c>
      <c r="S23" s="45" t="s">
        <v>1007</v>
      </c>
      <c r="T23" s="45" t="s">
        <v>1008</v>
      </c>
      <c r="U23" s="45" t="s">
        <v>1009</v>
      </c>
      <c r="V23" s="45" t="s">
        <v>1010</v>
      </c>
    </row>
    <row r="24" spans="1:22">
      <c r="A24" s="45" t="s">
        <v>664</v>
      </c>
      <c r="B24" s="45" t="s">
        <v>995</v>
      </c>
      <c r="C24" s="45" t="s">
        <v>995</v>
      </c>
      <c r="D24" s="45" t="s">
        <v>996</v>
      </c>
      <c r="J24" s="45" t="s">
        <v>998</v>
      </c>
      <c r="K24" s="45" t="s">
        <v>983</v>
      </c>
      <c r="L24" s="45" t="s">
        <v>1000</v>
      </c>
      <c r="M24" s="45" t="s">
        <v>1001</v>
      </c>
      <c r="N24" s="45" t="s">
        <v>1002</v>
      </c>
      <c r="O24" s="45" t="s">
        <v>987</v>
      </c>
      <c r="P24" s="45" t="s">
        <v>1004</v>
      </c>
      <c r="Q24" s="45" t="s">
        <v>1005</v>
      </c>
      <c r="R24" s="45" t="s">
        <v>1006</v>
      </c>
      <c r="S24" s="45" t="s">
        <v>1007</v>
      </c>
      <c r="T24" s="45" t="s">
        <v>1008</v>
      </c>
      <c r="U24" s="45" t="s">
        <v>1009</v>
      </c>
      <c r="V24" s="45" t="s">
        <v>1010</v>
      </c>
    </row>
    <row r="25" spans="1:22">
      <c r="A25" s="45" t="s">
        <v>1024</v>
      </c>
      <c r="B25" s="45" t="s">
        <v>995</v>
      </c>
      <c r="C25" s="45" t="s">
        <v>995</v>
      </c>
      <c r="D25" s="45" t="s">
        <v>996</v>
      </c>
      <c r="J25" s="45" t="s">
        <v>998</v>
      </c>
      <c r="K25" s="45" t="s">
        <v>999</v>
      </c>
      <c r="L25" s="45" t="s">
        <v>1000</v>
      </c>
      <c r="M25" s="45" t="s">
        <v>1001</v>
      </c>
      <c r="N25" s="45" t="s">
        <v>1002</v>
      </c>
      <c r="O25" s="45" t="s">
        <v>995</v>
      </c>
      <c r="P25" s="45" t="s">
        <v>995</v>
      </c>
      <c r="Q25" s="45" t="s">
        <v>995</v>
      </c>
      <c r="R25" s="45" t="s">
        <v>995</v>
      </c>
      <c r="S25" s="45" t="s">
        <v>995</v>
      </c>
      <c r="T25" s="45" t="s">
        <v>995</v>
      </c>
      <c r="U25" s="45" t="s">
        <v>995</v>
      </c>
      <c r="V25" s="45" t="s">
        <v>995</v>
      </c>
    </row>
    <row r="26" spans="1:22">
      <c r="A26" s="45" t="s">
        <v>1025</v>
      </c>
      <c r="B26" s="45" t="s">
        <v>995</v>
      </c>
      <c r="C26" s="45" t="s">
        <v>995</v>
      </c>
      <c r="D26" s="45" t="s">
        <v>996</v>
      </c>
      <c r="J26" s="45" t="s">
        <v>998</v>
      </c>
      <c r="K26" s="45" t="s">
        <v>983</v>
      </c>
      <c r="L26" s="45" t="s">
        <v>1000</v>
      </c>
      <c r="M26" s="45" t="s">
        <v>1001</v>
      </c>
      <c r="N26" s="45" t="s">
        <v>1002</v>
      </c>
      <c r="O26" s="45" t="s">
        <v>987</v>
      </c>
      <c r="P26" s="45" t="s">
        <v>1004</v>
      </c>
      <c r="Q26" s="45" t="s">
        <v>1005</v>
      </c>
      <c r="R26" s="45" t="s">
        <v>1006</v>
      </c>
      <c r="S26" s="45" t="s">
        <v>1007</v>
      </c>
      <c r="T26" s="45" t="s">
        <v>1008</v>
      </c>
      <c r="U26" s="45" t="s">
        <v>1009</v>
      </c>
      <c r="V26" s="45" t="s">
        <v>1010</v>
      </c>
    </row>
    <row r="27" spans="1:22">
      <c r="A27" s="45" t="s">
        <v>711</v>
      </c>
      <c r="B27" s="45" t="s">
        <v>995</v>
      </c>
      <c r="C27" s="45" t="s">
        <v>995</v>
      </c>
      <c r="D27" s="45" t="s">
        <v>996</v>
      </c>
      <c r="J27" s="45" t="s">
        <v>998</v>
      </c>
      <c r="K27" s="45" t="s">
        <v>983</v>
      </c>
      <c r="L27" s="45" t="s">
        <v>1000</v>
      </c>
      <c r="M27" s="45" t="s">
        <v>1001</v>
      </c>
      <c r="N27" s="45" t="s">
        <v>1002</v>
      </c>
      <c r="O27" s="45" t="s">
        <v>987</v>
      </c>
      <c r="P27" s="45" t="s">
        <v>1004</v>
      </c>
      <c r="Q27" s="45" t="s">
        <v>1026</v>
      </c>
      <c r="R27" s="45" t="s">
        <v>1006</v>
      </c>
      <c r="S27" s="45" t="s">
        <v>1007</v>
      </c>
      <c r="T27" s="45" t="s">
        <v>1008</v>
      </c>
      <c r="U27" s="45" t="s">
        <v>1009</v>
      </c>
      <c r="V27" s="45" t="s">
        <v>1010</v>
      </c>
    </row>
    <row r="28" spans="1:22">
      <c r="A28" s="45" t="s">
        <v>226</v>
      </c>
      <c r="B28" s="45" t="s">
        <v>995</v>
      </c>
      <c r="C28" s="45" t="s">
        <v>995</v>
      </c>
      <c r="D28" s="45" t="s">
        <v>996</v>
      </c>
      <c r="J28" s="45" t="s">
        <v>998</v>
      </c>
      <c r="K28" s="45" t="s">
        <v>983</v>
      </c>
      <c r="L28" s="45" t="s">
        <v>1000</v>
      </c>
      <c r="M28" s="45" t="s">
        <v>1001</v>
      </c>
      <c r="N28" s="45" t="s">
        <v>1002</v>
      </c>
      <c r="O28" s="45" t="s">
        <v>1003</v>
      </c>
      <c r="P28" s="45" t="s">
        <v>1004</v>
      </c>
      <c r="Q28" s="45" t="s">
        <v>1005</v>
      </c>
      <c r="R28" s="45" t="s">
        <v>1006</v>
      </c>
      <c r="S28" s="45" t="s">
        <v>1007</v>
      </c>
      <c r="T28" s="45" t="s">
        <v>1008</v>
      </c>
      <c r="U28" s="45" t="s">
        <v>1009</v>
      </c>
      <c r="V28" s="45" t="s">
        <v>1010</v>
      </c>
    </row>
    <row r="29" spans="1:22">
      <c r="A29" s="45" t="s">
        <v>740</v>
      </c>
      <c r="B29" s="45" t="s">
        <v>995</v>
      </c>
      <c r="C29" s="45" t="s">
        <v>995</v>
      </c>
      <c r="D29" s="45" t="s">
        <v>996</v>
      </c>
      <c r="J29" s="45" t="s">
        <v>998</v>
      </c>
      <c r="K29" s="45" t="s">
        <v>999</v>
      </c>
      <c r="L29" s="45" t="s">
        <v>1000</v>
      </c>
      <c r="M29" s="45" t="s">
        <v>1001</v>
      </c>
      <c r="N29" s="45" t="s">
        <v>1002</v>
      </c>
      <c r="O29" s="45" t="s">
        <v>1003</v>
      </c>
      <c r="P29" s="45" t="s">
        <v>1004</v>
      </c>
      <c r="Q29" s="45" t="s">
        <v>1005</v>
      </c>
      <c r="R29" s="45" t="s">
        <v>1006</v>
      </c>
      <c r="S29" s="45" t="s">
        <v>1007</v>
      </c>
      <c r="T29" s="45" t="s">
        <v>1008</v>
      </c>
      <c r="U29" s="45" t="s">
        <v>1009</v>
      </c>
      <c r="V29" s="45" t="s">
        <v>1010</v>
      </c>
    </row>
    <row r="30" spans="1:22">
      <c r="A30" s="45" t="s">
        <v>1027</v>
      </c>
      <c r="B30" s="45" t="s">
        <v>995</v>
      </c>
      <c r="C30" s="45" t="s">
        <v>995</v>
      </c>
      <c r="D30" s="45" t="s">
        <v>996</v>
      </c>
      <c r="J30" s="45" t="s">
        <v>998</v>
      </c>
      <c r="K30" s="45" t="s">
        <v>999</v>
      </c>
      <c r="L30" s="45" t="s">
        <v>1000</v>
      </c>
      <c r="M30" s="45" t="s">
        <v>1001</v>
      </c>
      <c r="N30" s="45" t="s">
        <v>1002</v>
      </c>
      <c r="O30" s="45" t="s">
        <v>1003</v>
      </c>
      <c r="P30" s="45" t="s">
        <v>1004</v>
      </c>
      <c r="Q30" s="45" t="s">
        <v>1005</v>
      </c>
      <c r="R30" s="45" t="s">
        <v>1006</v>
      </c>
      <c r="S30" s="45" t="s">
        <v>1007</v>
      </c>
      <c r="T30" s="45" t="s">
        <v>1008</v>
      </c>
      <c r="U30" s="45" t="s">
        <v>1009</v>
      </c>
      <c r="V30" s="45" t="s">
        <v>1010</v>
      </c>
    </row>
    <row r="31" spans="1:22">
      <c r="A31" s="45" t="s">
        <v>1028</v>
      </c>
      <c r="B31" s="45" t="s">
        <v>995</v>
      </c>
      <c r="C31" s="45" t="s">
        <v>995</v>
      </c>
      <c r="D31" s="45" t="s">
        <v>996</v>
      </c>
      <c r="J31" s="45" t="s">
        <v>998</v>
      </c>
      <c r="K31" s="45" t="s">
        <v>999</v>
      </c>
      <c r="L31" s="45" t="s">
        <v>1000</v>
      </c>
      <c r="M31" s="45" t="s">
        <v>1001</v>
      </c>
      <c r="N31" s="45" t="s">
        <v>1002</v>
      </c>
      <c r="O31" s="45" t="s">
        <v>1003</v>
      </c>
      <c r="P31" s="45" t="s">
        <v>1004</v>
      </c>
      <c r="Q31" s="45" t="s">
        <v>1005</v>
      </c>
      <c r="R31" s="45" t="s">
        <v>1006</v>
      </c>
      <c r="S31" s="45" t="s">
        <v>1007</v>
      </c>
      <c r="T31" s="45" t="s">
        <v>1008</v>
      </c>
      <c r="U31" s="45" t="s">
        <v>1009</v>
      </c>
      <c r="V31" s="45" t="s">
        <v>1010</v>
      </c>
    </row>
    <row r="32" spans="1:22">
      <c r="A32" s="45" t="s">
        <v>1029</v>
      </c>
      <c r="B32" s="45" t="s">
        <v>995</v>
      </c>
      <c r="C32" s="45" t="s">
        <v>995</v>
      </c>
      <c r="D32" s="45" t="s">
        <v>996</v>
      </c>
      <c r="J32" s="45" t="s">
        <v>998</v>
      </c>
      <c r="K32" s="45" t="s">
        <v>999</v>
      </c>
      <c r="L32" s="45" t="s">
        <v>1000</v>
      </c>
      <c r="M32" s="45" t="s">
        <v>1001</v>
      </c>
      <c r="N32" s="45" t="s">
        <v>1002</v>
      </c>
      <c r="O32" s="45" t="s">
        <v>1003</v>
      </c>
      <c r="P32" s="45" t="s">
        <v>1004</v>
      </c>
      <c r="Q32" s="45" t="s">
        <v>1005</v>
      </c>
      <c r="R32" s="45" t="s">
        <v>1006</v>
      </c>
      <c r="S32" s="45" t="s">
        <v>1007</v>
      </c>
      <c r="T32" s="45" t="s">
        <v>1008</v>
      </c>
      <c r="U32" s="45" t="s">
        <v>1009</v>
      </c>
      <c r="V32" s="45" t="s">
        <v>1010</v>
      </c>
    </row>
    <row r="33" spans="1:22">
      <c r="A33" s="45" t="s">
        <v>1030</v>
      </c>
      <c r="B33" s="45" t="s">
        <v>995</v>
      </c>
      <c r="C33" s="45" t="s">
        <v>995</v>
      </c>
      <c r="D33" s="45" t="s">
        <v>996</v>
      </c>
      <c r="J33" s="45" t="s">
        <v>998</v>
      </c>
      <c r="K33" s="45" t="s">
        <v>983</v>
      </c>
      <c r="L33" s="45" t="s">
        <v>1000</v>
      </c>
      <c r="M33" s="45" t="s">
        <v>1001</v>
      </c>
      <c r="N33" s="45" t="s">
        <v>1002</v>
      </c>
      <c r="O33" s="45" t="s">
        <v>995</v>
      </c>
      <c r="P33" s="45" t="s">
        <v>995</v>
      </c>
      <c r="Q33" s="45" t="s">
        <v>995</v>
      </c>
      <c r="R33" s="45" t="s">
        <v>995</v>
      </c>
      <c r="S33" s="45" t="s">
        <v>995</v>
      </c>
      <c r="T33" s="45" t="s">
        <v>995</v>
      </c>
      <c r="U33" s="45" t="s">
        <v>995</v>
      </c>
      <c r="V33" s="45" t="s">
        <v>995</v>
      </c>
    </row>
    <row r="34" spans="1:22">
      <c r="A34" s="45" t="s">
        <v>1031</v>
      </c>
      <c r="B34" s="45" t="s">
        <v>995</v>
      </c>
      <c r="C34" s="45" t="s">
        <v>995</v>
      </c>
      <c r="D34" s="45" t="s">
        <v>996</v>
      </c>
      <c r="J34" s="45" t="s">
        <v>998</v>
      </c>
      <c r="K34" s="45" t="s">
        <v>999</v>
      </c>
      <c r="L34" s="45" t="s">
        <v>1000</v>
      </c>
      <c r="M34" s="45" t="s">
        <v>1001</v>
      </c>
      <c r="N34" s="45" t="s">
        <v>1002</v>
      </c>
      <c r="O34" s="45" t="s">
        <v>1003</v>
      </c>
      <c r="P34" s="45" t="s">
        <v>1004</v>
      </c>
      <c r="Q34" s="45" t="s">
        <v>1005</v>
      </c>
      <c r="R34" s="45" t="s">
        <v>1006</v>
      </c>
      <c r="S34" s="45" t="s">
        <v>1007</v>
      </c>
      <c r="T34" s="45" t="s">
        <v>1008</v>
      </c>
      <c r="U34" s="45" t="s">
        <v>1009</v>
      </c>
      <c r="V34" s="45" t="s">
        <v>1010</v>
      </c>
    </row>
    <row r="35" spans="1:22">
      <c r="A35" s="45" t="s">
        <v>327</v>
      </c>
      <c r="B35" s="45" t="s">
        <v>995</v>
      </c>
      <c r="C35" s="45" t="s">
        <v>995</v>
      </c>
      <c r="D35" s="45" t="s">
        <v>996</v>
      </c>
      <c r="J35" s="45" t="s">
        <v>998</v>
      </c>
      <c r="K35" s="45" t="s">
        <v>999</v>
      </c>
      <c r="L35" s="45" t="s">
        <v>1000</v>
      </c>
      <c r="M35" s="45" t="s">
        <v>1001</v>
      </c>
      <c r="N35" s="45" t="s">
        <v>1002</v>
      </c>
      <c r="O35" s="45" t="s">
        <v>1003</v>
      </c>
      <c r="P35" s="45" t="s">
        <v>1004</v>
      </c>
      <c r="Q35" s="45" t="s">
        <v>1005</v>
      </c>
      <c r="R35" s="45" t="s">
        <v>1006</v>
      </c>
      <c r="S35" s="45" t="s">
        <v>1007</v>
      </c>
      <c r="T35" s="45" t="s">
        <v>1008</v>
      </c>
      <c r="U35" s="45" t="s">
        <v>1009</v>
      </c>
      <c r="V35" s="45" t="s">
        <v>1010</v>
      </c>
    </row>
    <row r="36" spans="1:22">
      <c r="A36" s="45" t="s">
        <v>340</v>
      </c>
      <c r="B36" s="45" t="s">
        <v>995</v>
      </c>
      <c r="C36" s="45" t="s">
        <v>995</v>
      </c>
      <c r="D36" s="45" t="s">
        <v>996</v>
      </c>
      <c r="J36" s="45" t="s">
        <v>998</v>
      </c>
      <c r="K36" s="45" t="s">
        <v>999</v>
      </c>
      <c r="L36" s="45" t="s">
        <v>1000</v>
      </c>
      <c r="M36" s="45" t="s">
        <v>1001</v>
      </c>
      <c r="N36" s="45" t="s">
        <v>1002</v>
      </c>
      <c r="O36" s="45" t="s">
        <v>1003</v>
      </c>
      <c r="P36" s="45" t="s">
        <v>1004</v>
      </c>
      <c r="Q36" s="45" t="s">
        <v>1005</v>
      </c>
      <c r="R36" s="45" t="s">
        <v>1006</v>
      </c>
      <c r="S36" s="45" t="s">
        <v>1007</v>
      </c>
      <c r="T36" s="45" t="s">
        <v>1008</v>
      </c>
      <c r="U36" s="45" t="s">
        <v>1009</v>
      </c>
      <c r="V36" s="45" t="s">
        <v>1010</v>
      </c>
    </row>
    <row r="37" spans="1:22">
      <c r="A37" s="45" t="s">
        <v>374</v>
      </c>
      <c r="B37" s="45" t="s">
        <v>995</v>
      </c>
      <c r="C37" s="45" t="s">
        <v>995</v>
      </c>
      <c r="D37" s="45" t="s">
        <v>996</v>
      </c>
      <c r="J37" s="45" t="s">
        <v>998</v>
      </c>
      <c r="K37" s="45" t="s">
        <v>999</v>
      </c>
      <c r="L37" s="45" t="s">
        <v>1000</v>
      </c>
      <c r="M37" s="45" t="s">
        <v>1001</v>
      </c>
      <c r="N37" s="45" t="s">
        <v>1002</v>
      </c>
      <c r="O37" s="45" t="s">
        <v>1003</v>
      </c>
      <c r="P37" s="45" t="s">
        <v>1004</v>
      </c>
      <c r="Q37" s="45" t="s">
        <v>1005</v>
      </c>
      <c r="R37" s="45" t="s">
        <v>1006</v>
      </c>
      <c r="S37" s="45" t="s">
        <v>1007</v>
      </c>
      <c r="T37" s="45" t="s">
        <v>1008</v>
      </c>
      <c r="U37" s="45" t="s">
        <v>1009</v>
      </c>
      <c r="V37" s="45" t="s">
        <v>1010</v>
      </c>
    </row>
    <row r="38" spans="1:22">
      <c r="A38" s="45" t="s">
        <v>404</v>
      </c>
      <c r="B38" s="45" t="s">
        <v>995</v>
      </c>
      <c r="C38" s="45" t="s">
        <v>995</v>
      </c>
      <c r="D38" s="45" t="s">
        <v>996</v>
      </c>
      <c r="J38" s="45" t="s">
        <v>998</v>
      </c>
      <c r="K38" s="45" t="s">
        <v>999</v>
      </c>
      <c r="L38" s="45" t="s">
        <v>1000</v>
      </c>
      <c r="M38" s="45" t="s">
        <v>1001</v>
      </c>
      <c r="N38" s="45" t="s">
        <v>1002</v>
      </c>
      <c r="O38" s="45" t="s">
        <v>1003</v>
      </c>
      <c r="P38" s="45" t="s">
        <v>1004</v>
      </c>
      <c r="Q38" s="45" t="s">
        <v>1005</v>
      </c>
      <c r="R38" s="45" t="s">
        <v>1006</v>
      </c>
      <c r="S38" s="45" t="s">
        <v>1007</v>
      </c>
      <c r="T38" s="45" t="s">
        <v>1008</v>
      </c>
      <c r="U38" s="45" t="s">
        <v>1009</v>
      </c>
      <c r="V38" s="45" t="s">
        <v>1010</v>
      </c>
    </row>
    <row r="39" spans="1:22">
      <c r="A39" s="45" t="s">
        <v>1032</v>
      </c>
      <c r="B39" s="45" t="s">
        <v>995</v>
      </c>
      <c r="C39" s="45" t="s">
        <v>995</v>
      </c>
      <c r="D39" s="45" t="s">
        <v>996</v>
      </c>
      <c r="J39" s="45" t="s">
        <v>998</v>
      </c>
      <c r="K39" s="45" t="s">
        <v>999</v>
      </c>
      <c r="L39" s="45" t="s">
        <v>1000</v>
      </c>
      <c r="M39" s="45" t="s">
        <v>1001</v>
      </c>
      <c r="N39" s="45" t="s">
        <v>1002</v>
      </c>
      <c r="O39" s="45" t="s">
        <v>1003</v>
      </c>
      <c r="P39" s="45" t="s">
        <v>1004</v>
      </c>
      <c r="Q39" s="45" t="s">
        <v>1005</v>
      </c>
      <c r="R39" s="45" t="s">
        <v>1006</v>
      </c>
      <c r="S39" s="45" t="s">
        <v>1007</v>
      </c>
      <c r="T39" s="45" t="s">
        <v>1008</v>
      </c>
      <c r="U39" s="45" t="s">
        <v>1009</v>
      </c>
      <c r="V39" s="45" t="s">
        <v>1010</v>
      </c>
    </row>
    <row r="40" spans="1:22">
      <c r="A40" s="45" t="s">
        <v>436</v>
      </c>
      <c r="B40" s="45" t="s">
        <v>995</v>
      </c>
      <c r="C40" s="45" t="s">
        <v>995</v>
      </c>
      <c r="D40" s="45" t="s">
        <v>1033</v>
      </c>
      <c r="J40" s="45" t="s">
        <v>998</v>
      </c>
      <c r="K40" s="45" t="s">
        <v>983</v>
      </c>
      <c r="L40" s="45" t="s">
        <v>1000</v>
      </c>
      <c r="M40" s="45" t="s">
        <v>1001</v>
      </c>
      <c r="N40" s="45" t="s">
        <v>1002</v>
      </c>
      <c r="O40" s="45" t="s">
        <v>1003</v>
      </c>
      <c r="P40" s="45" t="s">
        <v>1004</v>
      </c>
      <c r="Q40" s="45" t="s">
        <v>1005</v>
      </c>
      <c r="R40" s="45" t="s">
        <v>1006</v>
      </c>
      <c r="S40" s="45" t="s">
        <v>1007</v>
      </c>
      <c r="T40" s="45" t="s">
        <v>1008</v>
      </c>
      <c r="U40" s="45" t="s">
        <v>1009</v>
      </c>
      <c r="V40" s="45" t="s">
        <v>1010</v>
      </c>
    </row>
    <row r="41" spans="1:22">
      <c r="A41" s="45" t="s">
        <v>449</v>
      </c>
      <c r="B41" s="45" t="s">
        <v>995</v>
      </c>
      <c r="C41" s="45" t="s">
        <v>995</v>
      </c>
      <c r="D41" s="45" t="s">
        <v>996</v>
      </c>
      <c r="J41" s="45" t="s">
        <v>998</v>
      </c>
      <c r="K41" s="45" t="s">
        <v>983</v>
      </c>
      <c r="L41" s="45" t="s">
        <v>1000</v>
      </c>
      <c r="M41" s="45" t="s">
        <v>1001</v>
      </c>
      <c r="N41" s="45" t="s">
        <v>1002</v>
      </c>
      <c r="O41" s="45" t="s">
        <v>987</v>
      </c>
      <c r="P41" s="45" t="s">
        <v>1004</v>
      </c>
      <c r="Q41" s="45" t="s">
        <v>1026</v>
      </c>
      <c r="R41" s="45" t="s">
        <v>1006</v>
      </c>
      <c r="S41" s="45" t="s">
        <v>1007</v>
      </c>
      <c r="T41" s="45" t="s">
        <v>1008</v>
      </c>
      <c r="U41" s="45" t="s">
        <v>1009</v>
      </c>
      <c r="V41" s="45" t="s">
        <v>1010</v>
      </c>
    </row>
    <row r="42" spans="1:22">
      <c r="A42" s="45" t="s">
        <v>487</v>
      </c>
      <c r="B42" s="45" t="s">
        <v>995</v>
      </c>
      <c r="C42" s="45" t="s">
        <v>995</v>
      </c>
      <c r="D42" s="45" t="s">
        <v>996</v>
      </c>
      <c r="J42" s="45" t="s">
        <v>1034</v>
      </c>
      <c r="K42" s="45" t="s">
        <v>983</v>
      </c>
      <c r="L42" s="45" t="s">
        <v>1000</v>
      </c>
      <c r="M42" s="45" t="s">
        <v>1001</v>
      </c>
      <c r="N42" s="45" t="s">
        <v>1002</v>
      </c>
      <c r="O42" s="45" t="s">
        <v>1003</v>
      </c>
      <c r="P42" s="45" t="s">
        <v>1004</v>
      </c>
      <c r="Q42" s="45" t="s">
        <v>1005</v>
      </c>
      <c r="R42" s="45" t="s">
        <v>1006</v>
      </c>
      <c r="S42" s="45" t="s">
        <v>1007</v>
      </c>
      <c r="T42" s="45" t="s">
        <v>1008</v>
      </c>
      <c r="U42" s="45" t="s">
        <v>1009</v>
      </c>
      <c r="V42" s="45" t="s">
        <v>1010</v>
      </c>
    </row>
    <row r="43" spans="1:22">
      <c r="A43" s="45" t="s">
        <v>493</v>
      </c>
      <c r="B43" s="45" t="s">
        <v>995</v>
      </c>
      <c r="C43" s="45" t="s">
        <v>995</v>
      </c>
      <c r="D43" s="45" t="s">
        <v>996</v>
      </c>
      <c r="J43" s="45" t="s">
        <v>998</v>
      </c>
      <c r="K43" s="45" t="s">
        <v>999</v>
      </c>
      <c r="L43" s="45" t="s">
        <v>1000</v>
      </c>
      <c r="M43" s="45" t="s">
        <v>1001</v>
      </c>
      <c r="N43" s="45" t="s">
        <v>1002</v>
      </c>
      <c r="O43" s="45" t="s">
        <v>1003</v>
      </c>
      <c r="P43" s="45" t="s">
        <v>1004</v>
      </c>
      <c r="Q43" s="45" t="s">
        <v>1005</v>
      </c>
      <c r="R43" s="45" t="s">
        <v>1006</v>
      </c>
      <c r="S43" s="45" t="s">
        <v>1007</v>
      </c>
      <c r="T43" s="45" t="s">
        <v>1008</v>
      </c>
      <c r="U43" s="45" t="s">
        <v>1009</v>
      </c>
      <c r="V43" s="45" t="s">
        <v>1010</v>
      </c>
    </row>
    <row r="44" spans="1:22">
      <c r="A44" s="45" t="s">
        <v>518</v>
      </c>
      <c r="B44" s="45" t="s">
        <v>995</v>
      </c>
      <c r="C44" s="45" t="s">
        <v>995</v>
      </c>
      <c r="D44" s="45" t="s">
        <v>996</v>
      </c>
      <c r="J44" s="45" t="s">
        <v>998</v>
      </c>
      <c r="K44" s="45" t="s">
        <v>999</v>
      </c>
      <c r="L44" s="45" t="s">
        <v>1000</v>
      </c>
      <c r="M44" s="45" t="s">
        <v>1001</v>
      </c>
      <c r="N44" s="45" t="s">
        <v>1002</v>
      </c>
      <c r="O44" s="45" t="s">
        <v>1003</v>
      </c>
      <c r="P44" s="45" t="s">
        <v>1004</v>
      </c>
      <c r="Q44" s="45" t="s">
        <v>1005</v>
      </c>
      <c r="R44" s="45" t="s">
        <v>1006</v>
      </c>
      <c r="S44" s="45" t="s">
        <v>1007</v>
      </c>
      <c r="T44" s="45" t="s">
        <v>1008</v>
      </c>
      <c r="U44" s="45" t="s">
        <v>1009</v>
      </c>
      <c r="V44" s="45" t="s">
        <v>1010</v>
      </c>
    </row>
    <row r="45" spans="1:22">
      <c r="A45" s="45" t="s">
        <v>1035</v>
      </c>
      <c r="B45" s="45" t="s">
        <v>995</v>
      </c>
      <c r="C45" s="45" t="s">
        <v>995</v>
      </c>
      <c r="D45" s="45" t="s">
        <v>996</v>
      </c>
      <c r="J45" s="45" t="s">
        <v>998</v>
      </c>
      <c r="K45" s="45" t="s">
        <v>999</v>
      </c>
      <c r="L45" s="45" t="s">
        <v>1000</v>
      </c>
      <c r="M45" s="45" t="s">
        <v>1001</v>
      </c>
      <c r="N45" s="45" t="s">
        <v>1002</v>
      </c>
      <c r="O45" s="45" t="s">
        <v>995</v>
      </c>
      <c r="P45" s="45" t="s">
        <v>995</v>
      </c>
      <c r="Q45" s="45" t="s">
        <v>995</v>
      </c>
      <c r="R45" s="45" t="s">
        <v>995</v>
      </c>
      <c r="S45" s="45" t="s">
        <v>995</v>
      </c>
      <c r="T45" s="45" t="s">
        <v>995</v>
      </c>
      <c r="U45" s="45" t="s">
        <v>995</v>
      </c>
      <c r="V45" s="45" t="s">
        <v>995</v>
      </c>
    </row>
    <row r="46" spans="1:22">
      <c r="A46" s="45" t="s">
        <v>532</v>
      </c>
      <c r="B46" s="45" t="s">
        <v>995</v>
      </c>
      <c r="C46" s="45" t="s">
        <v>995</v>
      </c>
      <c r="D46" s="45" t="s">
        <v>996</v>
      </c>
      <c r="J46" s="45" t="s">
        <v>998</v>
      </c>
      <c r="K46" s="45" t="s">
        <v>999</v>
      </c>
      <c r="L46" s="45" t="s">
        <v>1000</v>
      </c>
      <c r="M46" s="45" t="s">
        <v>1001</v>
      </c>
      <c r="N46" s="45" t="s">
        <v>1002</v>
      </c>
      <c r="O46" s="45" t="s">
        <v>1003</v>
      </c>
      <c r="P46" s="45" t="s">
        <v>1004</v>
      </c>
      <c r="Q46" s="45" t="s">
        <v>1005</v>
      </c>
      <c r="R46" s="45" t="s">
        <v>1006</v>
      </c>
      <c r="S46" s="45" t="s">
        <v>1007</v>
      </c>
      <c r="T46" s="45" t="s">
        <v>1008</v>
      </c>
      <c r="U46" s="45" t="s">
        <v>1009</v>
      </c>
      <c r="V46" s="45" t="s">
        <v>1010</v>
      </c>
    </row>
    <row r="47" spans="1:22">
      <c r="A47" s="45" t="s">
        <v>541</v>
      </c>
      <c r="B47" s="45" t="s">
        <v>995</v>
      </c>
      <c r="C47" s="45" t="s">
        <v>995</v>
      </c>
      <c r="D47" s="45" t="s">
        <v>996</v>
      </c>
      <c r="J47" s="45" t="s">
        <v>998</v>
      </c>
      <c r="K47" s="45" t="s">
        <v>999</v>
      </c>
      <c r="L47" s="45" t="s">
        <v>1000</v>
      </c>
      <c r="M47" s="45" t="s">
        <v>1001</v>
      </c>
      <c r="N47" s="45" t="s">
        <v>1002</v>
      </c>
      <c r="O47" s="45" t="s">
        <v>987</v>
      </c>
      <c r="P47" s="45" t="s">
        <v>1004</v>
      </c>
      <c r="Q47" s="45" t="s">
        <v>1026</v>
      </c>
      <c r="R47" s="45" t="s">
        <v>1006</v>
      </c>
      <c r="S47" s="45" t="s">
        <v>1007</v>
      </c>
      <c r="T47" s="45" t="s">
        <v>1008</v>
      </c>
      <c r="U47" s="45" t="s">
        <v>1009</v>
      </c>
      <c r="V47" s="45" t="s">
        <v>1010</v>
      </c>
    </row>
    <row r="48" spans="1:22">
      <c r="A48" s="45" t="s">
        <v>1036</v>
      </c>
      <c r="B48" s="45" t="s">
        <v>995</v>
      </c>
      <c r="C48" s="45" t="s">
        <v>995</v>
      </c>
      <c r="D48" s="45" t="s">
        <v>996</v>
      </c>
      <c r="J48" s="45" t="s">
        <v>998</v>
      </c>
      <c r="K48" s="45" t="s">
        <v>983</v>
      </c>
      <c r="L48" s="45" t="s">
        <v>1000</v>
      </c>
      <c r="M48" s="45" t="s">
        <v>1001</v>
      </c>
      <c r="N48" s="45" t="s">
        <v>1002</v>
      </c>
      <c r="O48" s="45" t="s">
        <v>987</v>
      </c>
      <c r="P48" s="45" t="s">
        <v>1004</v>
      </c>
      <c r="Q48" s="45" t="s">
        <v>1005</v>
      </c>
      <c r="R48" s="45" t="s">
        <v>1006</v>
      </c>
      <c r="S48" s="45" t="s">
        <v>1007</v>
      </c>
      <c r="T48" s="45" t="s">
        <v>1008</v>
      </c>
      <c r="U48" s="45" t="s">
        <v>1009</v>
      </c>
      <c r="V48" s="45" t="s">
        <v>1010</v>
      </c>
    </row>
    <row r="49" spans="1:22">
      <c r="A49" s="45" t="s">
        <v>552</v>
      </c>
      <c r="B49" s="45" t="s">
        <v>995</v>
      </c>
      <c r="C49" s="45" t="s">
        <v>995</v>
      </c>
      <c r="D49" s="45" t="s">
        <v>996</v>
      </c>
      <c r="J49" s="45" t="s">
        <v>998</v>
      </c>
      <c r="K49" s="45" t="s">
        <v>999</v>
      </c>
      <c r="L49" s="45" t="s">
        <v>1000</v>
      </c>
      <c r="M49" s="45" t="s">
        <v>1001</v>
      </c>
      <c r="N49" s="45" t="s">
        <v>1002</v>
      </c>
      <c r="O49" s="45" t="s">
        <v>1003</v>
      </c>
      <c r="P49" s="45" t="s">
        <v>1004</v>
      </c>
      <c r="Q49" s="45" t="s">
        <v>1005</v>
      </c>
      <c r="R49" s="45" t="s">
        <v>1006</v>
      </c>
      <c r="S49" s="45" t="s">
        <v>1007</v>
      </c>
      <c r="T49" s="45" t="s">
        <v>1008</v>
      </c>
      <c r="U49" s="45" t="s">
        <v>1009</v>
      </c>
      <c r="V49" s="45" t="s">
        <v>1010</v>
      </c>
    </row>
    <row r="50" spans="1:22">
      <c r="A50" s="45" t="s">
        <v>555</v>
      </c>
      <c r="B50" s="45" t="s">
        <v>995</v>
      </c>
      <c r="C50" s="45" t="s">
        <v>995</v>
      </c>
      <c r="D50" s="45" t="s">
        <v>996</v>
      </c>
      <c r="J50" s="45" t="s">
        <v>998</v>
      </c>
      <c r="K50" s="45" t="s">
        <v>983</v>
      </c>
      <c r="L50" s="45" t="s">
        <v>1000</v>
      </c>
      <c r="M50" s="45" t="s">
        <v>1001</v>
      </c>
      <c r="N50" s="45" t="s">
        <v>1002</v>
      </c>
      <c r="O50" s="45" t="s">
        <v>1003</v>
      </c>
      <c r="P50" s="45" t="s">
        <v>1004</v>
      </c>
      <c r="Q50" s="45" t="s">
        <v>1005</v>
      </c>
      <c r="R50" s="45" t="s">
        <v>1006</v>
      </c>
      <c r="S50" s="45" t="s">
        <v>1007</v>
      </c>
      <c r="T50" s="45" t="s">
        <v>1008</v>
      </c>
      <c r="U50" s="45" t="s">
        <v>1009</v>
      </c>
      <c r="V50" s="45" t="s">
        <v>1010</v>
      </c>
    </row>
    <row r="51" spans="1:22">
      <c r="A51" s="45" t="s">
        <v>559</v>
      </c>
      <c r="B51" s="45" t="s">
        <v>995</v>
      </c>
      <c r="C51" s="45" t="s">
        <v>995</v>
      </c>
      <c r="D51" s="45" t="s">
        <v>996</v>
      </c>
      <c r="J51" s="45" t="s">
        <v>998</v>
      </c>
      <c r="K51" s="45" t="s">
        <v>999</v>
      </c>
      <c r="L51" s="45" t="s">
        <v>1000</v>
      </c>
      <c r="M51" s="45" t="s">
        <v>1001</v>
      </c>
      <c r="N51" s="45" t="s">
        <v>1002</v>
      </c>
      <c r="O51" s="45" t="s">
        <v>1003</v>
      </c>
      <c r="P51" s="45" t="s">
        <v>1004</v>
      </c>
      <c r="Q51" s="45" t="s">
        <v>1005</v>
      </c>
      <c r="R51" s="45" t="s">
        <v>1006</v>
      </c>
      <c r="S51" s="45" t="s">
        <v>1007</v>
      </c>
      <c r="T51" s="45" t="s">
        <v>1008</v>
      </c>
      <c r="U51" s="45" t="s">
        <v>1009</v>
      </c>
      <c r="V51" s="45" t="s">
        <v>1010</v>
      </c>
    </row>
    <row r="52" spans="1:22">
      <c r="A52" s="45" t="s">
        <v>1037</v>
      </c>
      <c r="B52" s="45" t="s">
        <v>995</v>
      </c>
      <c r="C52" s="45" t="s">
        <v>995</v>
      </c>
      <c r="D52" s="45" t="s">
        <v>996</v>
      </c>
      <c r="J52" s="45" t="s">
        <v>998</v>
      </c>
      <c r="K52" s="45" t="s">
        <v>999</v>
      </c>
      <c r="L52" s="45" t="s">
        <v>1000</v>
      </c>
      <c r="M52" s="45" t="s">
        <v>1001</v>
      </c>
      <c r="N52" s="45" t="s">
        <v>1002</v>
      </c>
      <c r="O52" s="45" t="s">
        <v>1003</v>
      </c>
      <c r="P52" s="45" t="s">
        <v>1004</v>
      </c>
      <c r="Q52" s="45" t="s">
        <v>1005</v>
      </c>
      <c r="R52" s="45" t="s">
        <v>1006</v>
      </c>
      <c r="S52" s="45" t="s">
        <v>1007</v>
      </c>
      <c r="T52" s="45" t="s">
        <v>1008</v>
      </c>
      <c r="U52" s="45" t="s">
        <v>1009</v>
      </c>
      <c r="V52" s="45" t="s">
        <v>1010</v>
      </c>
    </row>
    <row r="53" spans="1:22">
      <c r="A53" s="45" t="s">
        <v>569</v>
      </c>
      <c r="B53" s="45" t="s">
        <v>995</v>
      </c>
      <c r="C53" s="45" t="s">
        <v>995</v>
      </c>
      <c r="D53" s="45" t="s">
        <v>996</v>
      </c>
      <c r="J53" s="45" t="s">
        <v>998</v>
      </c>
      <c r="K53" s="45" t="s">
        <v>983</v>
      </c>
      <c r="L53" s="45" t="s">
        <v>1000</v>
      </c>
      <c r="M53" s="45" t="s">
        <v>1001</v>
      </c>
      <c r="N53" s="45" t="s">
        <v>1002</v>
      </c>
      <c r="O53" s="45" t="s">
        <v>987</v>
      </c>
      <c r="P53" s="45" t="s">
        <v>1004</v>
      </c>
      <c r="Q53" s="45" t="s">
        <v>1005</v>
      </c>
      <c r="R53" s="45" t="s">
        <v>1006</v>
      </c>
      <c r="S53" s="45" t="s">
        <v>1007</v>
      </c>
      <c r="T53" s="45" t="s">
        <v>1008</v>
      </c>
      <c r="U53" s="45" t="s">
        <v>1009</v>
      </c>
      <c r="V53" s="45" t="s">
        <v>1010</v>
      </c>
    </row>
    <row r="54" spans="1:22">
      <c r="A54" s="45" t="s">
        <v>581</v>
      </c>
      <c r="B54" s="45" t="s">
        <v>995</v>
      </c>
      <c r="C54" s="45" t="s">
        <v>995</v>
      </c>
      <c r="D54" s="45" t="s">
        <v>996</v>
      </c>
      <c r="J54" s="45" t="s">
        <v>998</v>
      </c>
      <c r="K54" s="45" t="s">
        <v>983</v>
      </c>
      <c r="L54" s="45" t="s">
        <v>1000</v>
      </c>
      <c r="M54" s="45" t="s">
        <v>1001</v>
      </c>
      <c r="N54" s="45" t="s">
        <v>1002</v>
      </c>
      <c r="O54" s="45" t="s">
        <v>995</v>
      </c>
      <c r="P54" s="45" t="s">
        <v>995</v>
      </c>
      <c r="Q54" s="45" t="s">
        <v>995</v>
      </c>
      <c r="R54" s="45" t="s">
        <v>995</v>
      </c>
      <c r="S54" s="45" t="s">
        <v>995</v>
      </c>
      <c r="T54" s="45" t="s">
        <v>995</v>
      </c>
      <c r="U54" s="45" t="s">
        <v>995</v>
      </c>
      <c r="V54" s="45" t="s">
        <v>995</v>
      </c>
    </row>
    <row r="55" spans="1:22">
      <c r="A55" s="45" t="s">
        <v>1038</v>
      </c>
      <c r="B55" s="45" t="s">
        <v>995</v>
      </c>
      <c r="C55" s="45" t="s">
        <v>995</v>
      </c>
      <c r="D55" s="45" t="s">
        <v>996</v>
      </c>
      <c r="J55" s="45" t="s">
        <v>998</v>
      </c>
      <c r="K55" s="45" t="s">
        <v>999</v>
      </c>
      <c r="L55" s="45" t="s">
        <v>1000</v>
      </c>
      <c r="M55" s="45" t="s">
        <v>1001</v>
      </c>
      <c r="N55" s="45" t="s">
        <v>1002</v>
      </c>
      <c r="O55" s="45" t="s">
        <v>1003</v>
      </c>
      <c r="P55" s="45" t="s">
        <v>1004</v>
      </c>
      <c r="Q55" s="45" t="s">
        <v>1005</v>
      </c>
      <c r="R55" s="45" t="s">
        <v>1006</v>
      </c>
      <c r="S55" s="45" t="s">
        <v>1007</v>
      </c>
      <c r="T55" s="45" t="s">
        <v>1008</v>
      </c>
      <c r="U55" s="45" t="s">
        <v>1009</v>
      </c>
      <c r="V55" s="45" t="s">
        <v>1010</v>
      </c>
    </row>
    <row r="56" spans="1:22">
      <c r="A56" s="45" t="s">
        <v>1039</v>
      </c>
      <c r="B56" s="45" t="s">
        <v>995</v>
      </c>
      <c r="C56" s="45" t="s">
        <v>995</v>
      </c>
      <c r="D56" s="45" t="s">
        <v>996</v>
      </c>
      <c r="J56" s="45" t="s">
        <v>998</v>
      </c>
      <c r="K56" s="45" t="s">
        <v>983</v>
      </c>
      <c r="L56" s="45" t="s">
        <v>1000</v>
      </c>
      <c r="M56" s="45" t="s">
        <v>1001</v>
      </c>
      <c r="N56" s="45" t="s">
        <v>1002</v>
      </c>
      <c r="O56" s="45" t="s">
        <v>1003</v>
      </c>
      <c r="P56" s="45" t="s">
        <v>1004</v>
      </c>
      <c r="Q56" s="45" t="s">
        <v>1005</v>
      </c>
      <c r="R56" s="45" t="s">
        <v>1006</v>
      </c>
      <c r="S56" s="45" t="s">
        <v>1007</v>
      </c>
      <c r="T56" s="45" t="s">
        <v>1008</v>
      </c>
      <c r="U56" s="45" t="s">
        <v>1009</v>
      </c>
      <c r="V56" s="45" t="s">
        <v>1010</v>
      </c>
    </row>
    <row r="57" spans="1:22">
      <c r="A57" s="45" t="s">
        <v>1040</v>
      </c>
      <c r="B57" s="45" t="s">
        <v>995</v>
      </c>
      <c r="C57" s="45" t="s">
        <v>995</v>
      </c>
      <c r="D57" s="45" t="s">
        <v>996</v>
      </c>
      <c r="J57" s="45" t="s">
        <v>998</v>
      </c>
      <c r="K57" s="45" t="s">
        <v>999</v>
      </c>
      <c r="L57" s="45" t="s">
        <v>1000</v>
      </c>
      <c r="M57" s="45" t="s">
        <v>1001</v>
      </c>
      <c r="N57" s="45" t="s">
        <v>1002</v>
      </c>
      <c r="O57" s="45" t="s">
        <v>1003</v>
      </c>
      <c r="P57" s="45" t="s">
        <v>1004</v>
      </c>
      <c r="Q57" s="45" t="s">
        <v>1005</v>
      </c>
      <c r="R57" s="45" t="s">
        <v>1006</v>
      </c>
      <c r="S57" s="45" t="s">
        <v>1007</v>
      </c>
      <c r="T57" s="45" t="s">
        <v>1008</v>
      </c>
      <c r="U57" s="45" t="s">
        <v>1009</v>
      </c>
      <c r="V57" s="45" t="s">
        <v>1010</v>
      </c>
    </row>
    <row r="58" spans="1:22">
      <c r="A58" s="45" t="s">
        <v>1041</v>
      </c>
      <c r="B58" s="45" t="s">
        <v>995</v>
      </c>
      <c r="C58" s="45" t="s">
        <v>995</v>
      </c>
      <c r="D58" s="45" t="s">
        <v>996</v>
      </c>
      <c r="J58" s="45" t="s">
        <v>998</v>
      </c>
      <c r="K58" s="45" t="s">
        <v>983</v>
      </c>
      <c r="L58" s="45" t="s">
        <v>1000</v>
      </c>
      <c r="M58" s="45" t="s">
        <v>1001</v>
      </c>
      <c r="N58" s="45" t="s">
        <v>1002</v>
      </c>
      <c r="O58" s="45" t="s">
        <v>1003</v>
      </c>
      <c r="P58" s="45" t="s">
        <v>1004</v>
      </c>
      <c r="Q58" s="45" t="s">
        <v>1005</v>
      </c>
      <c r="R58" s="45" t="s">
        <v>1006</v>
      </c>
      <c r="S58" s="45" t="s">
        <v>1007</v>
      </c>
      <c r="T58" s="45" t="s">
        <v>1008</v>
      </c>
      <c r="U58" s="45" t="s">
        <v>1009</v>
      </c>
      <c r="V58" s="45" t="s">
        <v>1010</v>
      </c>
    </row>
    <row r="59" spans="1:22">
      <c r="A59" s="45" t="s">
        <v>693</v>
      </c>
      <c r="B59" s="45" t="s">
        <v>995</v>
      </c>
      <c r="C59" s="45" t="s">
        <v>995</v>
      </c>
      <c r="D59" s="45" t="s">
        <v>996</v>
      </c>
      <c r="J59" s="45" t="s">
        <v>998</v>
      </c>
      <c r="K59" s="45" t="s">
        <v>983</v>
      </c>
      <c r="L59" s="45" t="s">
        <v>1000</v>
      </c>
      <c r="M59" s="45" t="s">
        <v>1001</v>
      </c>
      <c r="N59" s="45" t="s">
        <v>1002</v>
      </c>
      <c r="O59" s="45" t="s">
        <v>995</v>
      </c>
      <c r="P59" s="45" t="s">
        <v>995</v>
      </c>
      <c r="Q59" s="45" t="s">
        <v>995</v>
      </c>
      <c r="R59" s="45" t="s">
        <v>995</v>
      </c>
      <c r="S59" s="45" t="s">
        <v>995</v>
      </c>
      <c r="T59" s="45" t="s">
        <v>995</v>
      </c>
      <c r="U59" s="45" t="s">
        <v>995</v>
      </c>
      <c r="V59" s="45" t="s">
        <v>995</v>
      </c>
    </row>
    <row r="60" spans="1:22">
      <c r="A60" s="45" t="s">
        <v>700</v>
      </c>
      <c r="B60" s="45" t="s">
        <v>995</v>
      </c>
      <c r="C60" s="45" t="s">
        <v>995</v>
      </c>
      <c r="D60" s="45" t="s">
        <v>996</v>
      </c>
      <c r="J60" s="45" t="s">
        <v>998</v>
      </c>
      <c r="K60" s="45" t="s">
        <v>999</v>
      </c>
      <c r="L60" s="45" t="s">
        <v>1000</v>
      </c>
      <c r="M60" s="45" t="s">
        <v>1001</v>
      </c>
      <c r="N60" s="45" t="s">
        <v>1002</v>
      </c>
      <c r="O60" s="45" t="s">
        <v>1003</v>
      </c>
      <c r="P60" s="45" t="s">
        <v>1004</v>
      </c>
      <c r="Q60" s="45" t="s">
        <v>1005</v>
      </c>
      <c r="R60" s="45" t="s">
        <v>1006</v>
      </c>
      <c r="S60" s="45" t="s">
        <v>1007</v>
      </c>
      <c r="T60" s="45" t="s">
        <v>1008</v>
      </c>
      <c r="U60" s="45" t="s">
        <v>1009</v>
      </c>
      <c r="V60" s="45" t="s">
        <v>1010</v>
      </c>
    </row>
    <row r="61" spans="1:22">
      <c r="A61" s="45" t="s">
        <v>1042</v>
      </c>
      <c r="B61" s="45" t="s">
        <v>995</v>
      </c>
      <c r="C61" s="45" t="s">
        <v>995</v>
      </c>
      <c r="D61" s="45" t="s">
        <v>996</v>
      </c>
      <c r="J61" s="45" t="s">
        <v>998</v>
      </c>
      <c r="K61" s="45" t="s">
        <v>983</v>
      </c>
      <c r="L61" s="45" t="s">
        <v>1000</v>
      </c>
      <c r="M61" s="45" t="s">
        <v>1001</v>
      </c>
      <c r="N61" s="45" t="s">
        <v>1002</v>
      </c>
      <c r="O61" s="45" t="s">
        <v>987</v>
      </c>
      <c r="P61" s="45" t="s">
        <v>1004</v>
      </c>
      <c r="Q61" s="45" t="s">
        <v>1005</v>
      </c>
      <c r="R61" s="45" t="s">
        <v>1006</v>
      </c>
      <c r="S61" s="45" t="s">
        <v>1007</v>
      </c>
      <c r="T61" s="45" t="s">
        <v>1008</v>
      </c>
      <c r="U61" s="45" t="s">
        <v>1009</v>
      </c>
      <c r="V61" s="45" t="s">
        <v>1010</v>
      </c>
    </row>
    <row r="62" spans="1:22">
      <c r="A62" s="45" t="s">
        <v>708</v>
      </c>
      <c r="B62" s="45" t="s">
        <v>995</v>
      </c>
      <c r="C62" s="45" t="s">
        <v>995</v>
      </c>
      <c r="D62" s="45" t="s">
        <v>996</v>
      </c>
      <c r="J62" s="45" t="s">
        <v>998</v>
      </c>
      <c r="K62" s="45" t="s">
        <v>983</v>
      </c>
      <c r="L62" s="45" t="s">
        <v>1000</v>
      </c>
      <c r="M62" s="45" t="s">
        <v>1001</v>
      </c>
      <c r="N62" s="45" t="s">
        <v>1002</v>
      </c>
      <c r="O62" s="45" t="s">
        <v>987</v>
      </c>
      <c r="P62" s="45" t="s">
        <v>1004</v>
      </c>
      <c r="Q62" s="45" t="s">
        <v>1026</v>
      </c>
      <c r="R62" s="45" t="s">
        <v>1006</v>
      </c>
      <c r="S62" s="45" t="s">
        <v>1007</v>
      </c>
      <c r="T62" s="45" t="s">
        <v>1008</v>
      </c>
      <c r="U62" s="45" t="s">
        <v>1009</v>
      </c>
      <c r="V62" s="45" t="s">
        <v>1010</v>
      </c>
    </row>
    <row r="63" spans="1:22">
      <c r="A63" s="45" t="s">
        <v>1043</v>
      </c>
      <c r="B63" s="45" t="s">
        <v>995</v>
      </c>
      <c r="C63" s="45" t="s">
        <v>995</v>
      </c>
      <c r="D63" s="45" t="s">
        <v>1033</v>
      </c>
      <c r="J63" s="45" t="s">
        <v>998</v>
      </c>
      <c r="K63" s="45" t="s">
        <v>999</v>
      </c>
      <c r="L63" s="45" t="s">
        <v>1000</v>
      </c>
      <c r="M63" s="45" t="s">
        <v>1001</v>
      </c>
      <c r="N63" s="45" t="s">
        <v>1002</v>
      </c>
      <c r="O63" s="45" t="s">
        <v>995</v>
      </c>
      <c r="P63" s="45" t="s">
        <v>995</v>
      </c>
      <c r="Q63" s="45" t="s">
        <v>995</v>
      </c>
      <c r="R63" s="45" t="s">
        <v>995</v>
      </c>
      <c r="S63" s="45" t="s">
        <v>995</v>
      </c>
      <c r="T63" s="45" t="s">
        <v>995</v>
      </c>
      <c r="U63" s="45" t="s">
        <v>995</v>
      </c>
      <c r="V63" s="45" t="s">
        <v>995</v>
      </c>
    </row>
    <row r="64" spans="1:22">
      <c r="A64" s="45" t="s">
        <v>720</v>
      </c>
      <c r="B64" s="45" t="s">
        <v>995</v>
      </c>
      <c r="C64" s="45" t="s">
        <v>995</v>
      </c>
      <c r="D64" s="45" t="s">
        <v>996</v>
      </c>
      <c r="J64" s="45" t="s">
        <v>1034</v>
      </c>
      <c r="K64" s="45" t="s">
        <v>983</v>
      </c>
      <c r="L64" s="45" t="s">
        <v>1000</v>
      </c>
      <c r="M64" s="45" t="s">
        <v>1001</v>
      </c>
      <c r="N64" s="45" t="s">
        <v>1002</v>
      </c>
      <c r="O64" s="45" t="s">
        <v>995</v>
      </c>
      <c r="P64" s="45" t="s">
        <v>995</v>
      </c>
      <c r="Q64" s="45" t="s">
        <v>995</v>
      </c>
      <c r="R64" s="45" t="s">
        <v>995</v>
      </c>
      <c r="S64" s="45" t="s">
        <v>995</v>
      </c>
      <c r="T64" s="45" t="s">
        <v>995</v>
      </c>
      <c r="U64" s="45" t="s">
        <v>995</v>
      </c>
      <c r="V64" s="45" t="s">
        <v>995</v>
      </c>
    </row>
    <row r="65" spans="1:22">
      <c r="A65" s="45" t="s">
        <v>725</v>
      </c>
      <c r="B65" s="45" t="s">
        <v>995</v>
      </c>
      <c r="C65" s="45" t="s">
        <v>995</v>
      </c>
      <c r="D65" s="45" t="s">
        <v>996</v>
      </c>
      <c r="J65" s="45" t="s">
        <v>998</v>
      </c>
      <c r="K65" s="45" t="s">
        <v>983</v>
      </c>
      <c r="L65" s="45" t="s">
        <v>1000</v>
      </c>
      <c r="M65" s="45" t="s">
        <v>1001</v>
      </c>
      <c r="N65" s="45" t="s">
        <v>1002</v>
      </c>
      <c r="O65" s="45" t="s">
        <v>1003</v>
      </c>
      <c r="P65" s="45" t="s">
        <v>1004</v>
      </c>
      <c r="Q65" s="45" t="s">
        <v>1005</v>
      </c>
      <c r="R65" s="45" t="s">
        <v>1006</v>
      </c>
      <c r="S65" s="45" t="s">
        <v>1007</v>
      </c>
      <c r="T65" s="45" t="s">
        <v>1008</v>
      </c>
      <c r="U65" s="45" t="s">
        <v>1009</v>
      </c>
      <c r="V65" s="45" t="s">
        <v>1010</v>
      </c>
    </row>
    <row r="66" spans="1:22">
      <c r="A66" s="45" t="s">
        <v>1044</v>
      </c>
      <c r="B66" s="45" t="s">
        <v>995</v>
      </c>
      <c r="C66" s="45" t="s">
        <v>995</v>
      </c>
      <c r="D66" s="45" t="s">
        <v>996</v>
      </c>
      <c r="J66" s="45" t="s">
        <v>998</v>
      </c>
      <c r="K66" s="45" t="s">
        <v>983</v>
      </c>
      <c r="L66" s="45" t="s">
        <v>1000</v>
      </c>
      <c r="M66" s="45" t="s">
        <v>1001</v>
      </c>
      <c r="N66" s="45" t="s">
        <v>1002</v>
      </c>
      <c r="O66" s="45" t="s">
        <v>987</v>
      </c>
      <c r="P66" s="45" t="s">
        <v>1004</v>
      </c>
      <c r="Q66" s="45" t="s">
        <v>1026</v>
      </c>
      <c r="R66" s="45" t="s">
        <v>1006</v>
      </c>
      <c r="S66" s="45" t="s">
        <v>1007</v>
      </c>
      <c r="T66" s="45" t="s">
        <v>1008</v>
      </c>
      <c r="U66" s="45" t="s">
        <v>1009</v>
      </c>
      <c r="V66" s="45" t="s">
        <v>1010</v>
      </c>
    </row>
    <row r="67" spans="1:22">
      <c r="A67" s="45" t="s">
        <v>746</v>
      </c>
      <c r="B67" s="45" t="s">
        <v>995</v>
      </c>
      <c r="C67" s="45" t="s">
        <v>995</v>
      </c>
      <c r="D67" s="45" t="s">
        <v>996</v>
      </c>
      <c r="J67" s="45" t="s">
        <v>998</v>
      </c>
      <c r="K67" s="45" t="s">
        <v>983</v>
      </c>
      <c r="L67" s="45" t="s">
        <v>1000</v>
      </c>
      <c r="M67" s="45" t="s">
        <v>1001</v>
      </c>
      <c r="N67" s="45" t="s">
        <v>1002</v>
      </c>
      <c r="O67" s="45" t="s">
        <v>1003</v>
      </c>
      <c r="P67" s="45" t="s">
        <v>1004</v>
      </c>
      <c r="Q67" s="45" t="s">
        <v>1005</v>
      </c>
      <c r="R67" s="45" t="s">
        <v>1006</v>
      </c>
      <c r="S67" s="45" t="s">
        <v>1007</v>
      </c>
      <c r="T67" s="45" t="s">
        <v>1008</v>
      </c>
      <c r="U67" s="45" t="s">
        <v>1009</v>
      </c>
      <c r="V67" s="45" t="s">
        <v>1010</v>
      </c>
    </row>
    <row r="68" spans="1:22">
      <c r="A68" s="45" t="s">
        <v>747</v>
      </c>
      <c r="B68" s="45" t="s">
        <v>995</v>
      </c>
      <c r="C68" s="45" t="s">
        <v>995</v>
      </c>
      <c r="D68" s="45" t="s">
        <v>996</v>
      </c>
      <c r="J68" s="45" t="s">
        <v>998</v>
      </c>
      <c r="K68" s="45" t="s">
        <v>999</v>
      </c>
      <c r="L68" s="45" t="s">
        <v>1000</v>
      </c>
      <c r="M68" s="45" t="s">
        <v>1001</v>
      </c>
      <c r="N68" s="45" t="s">
        <v>1002</v>
      </c>
      <c r="O68" s="45" t="s">
        <v>1003</v>
      </c>
      <c r="P68" s="45" t="s">
        <v>1004</v>
      </c>
      <c r="Q68" s="45" t="s">
        <v>1005</v>
      </c>
      <c r="R68" s="45" t="s">
        <v>1006</v>
      </c>
      <c r="S68" s="45" t="s">
        <v>1007</v>
      </c>
      <c r="T68" s="45" t="s">
        <v>1008</v>
      </c>
      <c r="U68" s="45" t="s">
        <v>1009</v>
      </c>
      <c r="V68" s="45" t="s">
        <v>1010</v>
      </c>
    </row>
    <row r="69" spans="1:22">
      <c r="A69" s="45" t="s">
        <v>1045</v>
      </c>
      <c r="B69" s="45" t="s">
        <v>995</v>
      </c>
      <c r="C69" s="45" t="s">
        <v>995</v>
      </c>
      <c r="D69" s="45" t="s">
        <v>996</v>
      </c>
      <c r="J69" s="45" t="s">
        <v>998</v>
      </c>
      <c r="K69" s="45" t="s">
        <v>983</v>
      </c>
      <c r="L69" s="45" t="s">
        <v>1000</v>
      </c>
      <c r="M69" s="45" t="s">
        <v>1001</v>
      </c>
      <c r="N69" s="45" t="s">
        <v>1002</v>
      </c>
      <c r="O69" s="45" t="s">
        <v>987</v>
      </c>
      <c r="P69" s="45" t="s">
        <v>1004</v>
      </c>
      <c r="Q69" s="45" t="s">
        <v>1026</v>
      </c>
      <c r="R69" s="45" t="s">
        <v>1006</v>
      </c>
      <c r="S69" s="45" t="s">
        <v>1007</v>
      </c>
      <c r="T69" s="45" t="s">
        <v>1008</v>
      </c>
      <c r="U69" s="45" t="s">
        <v>1009</v>
      </c>
      <c r="V69" s="45" t="s">
        <v>1010</v>
      </c>
    </row>
    <row r="70" spans="1:22">
      <c r="A70" s="45" t="s">
        <v>1046</v>
      </c>
      <c r="B70" s="45" t="s">
        <v>995</v>
      </c>
      <c r="C70" s="45" t="s">
        <v>995</v>
      </c>
      <c r="D70" s="45" t="s">
        <v>996</v>
      </c>
      <c r="J70" s="45" t="s">
        <v>998</v>
      </c>
      <c r="K70" s="45" t="s">
        <v>999</v>
      </c>
      <c r="L70" s="45" t="s">
        <v>1000</v>
      </c>
      <c r="M70" s="45" t="s">
        <v>1001</v>
      </c>
      <c r="N70" s="45" t="s">
        <v>1002</v>
      </c>
      <c r="O70" s="45" t="s">
        <v>1003</v>
      </c>
      <c r="P70" s="45" t="s">
        <v>1004</v>
      </c>
      <c r="Q70" s="45" t="s">
        <v>1005</v>
      </c>
      <c r="R70" s="45" t="s">
        <v>1006</v>
      </c>
      <c r="S70" s="45" t="s">
        <v>1007</v>
      </c>
      <c r="T70" s="45" t="s">
        <v>1008</v>
      </c>
      <c r="U70" s="45" t="s">
        <v>1009</v>
      </c>
      <c r="V70" s="45" t="s">
        <v>1010</v>
      </c>
    </row>
    <row r="71" spans="1:22">
      <c r="A71" s="45" t="s">
        <v>1047</v>
      </c>
      <c r="B71" s="45" t="s">
        <v>995</v>
      </c>
      <c r="C71" s="45" t="s">
        <v>995</v>
      </c>
      <c r="D71" s="45" t="s">
        <v>996</v>
      </c>
      <c r="J71" s="45" t="s">
        <v>998</v>
      </c>
      <c r="K71" s="45" t="s">
        <v>999</v>
      </c>
      <c r="L71" s="45" t="s">
        <v>1000</v>
      </c>
      <c r="M71" s="45" t="s">
        <v>1001</v>
      </c>
      <c r="N71" s="45" t="s">
        <v>1002</v>
      </c>
      <c r="O71" s="45" t="s">
        <v>995</v>
      </c>
      <c r="P71" s="45" t="s">
        <v>995</v>
      </c>
      <c r="Q71" s="45" t="s">
        <v>995</v>
      </c>
      <c r="R71" s="45" t="s">
        <v>995</v>
      </c>
      <c r="S71" s="45" t="s">
        <v>995</v>
      </c>
      <c r="T71" s="45" t="s">
        <v>995</v>
      </c>
      <c r="U71" s="45" t="s">
        <v>995</v>
      </c>
      <c r="V71" s="45" t="s">
        <v>995</v>
      </c>
    </row>
    <row r="72" spans="1:22">
      <c r="A72" s="45" t="s">
        <v>1048</v>
      </c>
      <c r="B72" s="45" t="s">
        <v>995</v>
      </c>
      <c r="C72" s="45" t="s">
        <v>995</v>
      </c>
      <c r="D72" s="45" t="s">
        <v>996</v>
      </c>
      <c r="J72" s="45" t="s">
        <v>998</v>
      </c>
      <c r="K72" s="45" t="s">
        <v>999</v>
      </c>
      <c r="L72" s="45" t="s">
        <v>1000</v>
      </c>
      <c r="M72" s="45" t="s">
        <v>1001</v>
      </c>
      <c r="N72" s="45" t="s">
        <v>1002</v>
      </c>
      <c r="O72" s="45" t="s">
        <v>987</v>
      </c>
      <c r="P72" s="45" t="s">
        <v>988</v>
      </c>
      <c r="Q72" s="45" t="s">
        <v>1005</v>
      </c>
      <c r="R72" s="45" t="s">
        <v>1006</v>
      </c>
      <c r="S72" s="45" t="s">
        <v>1007</v>
      </c>
      <c r="T72" s="45" t="s">
        <v>1008</v>
      </c>
      <c r="U72" s="45" t="s">
        <v>1009</v>
      </c>
      <c r="V72" s="45" t="s">
        <v>1010</v>
      </c>
    </row>
    <row r="73" spans="1:22">
      <c r="A73" s="45" t="s">
        <v>1049</v>
      </c>
      <c r="B73" s="45" t="s">
        <v>995</v>
      </c>
      <c r="C73" s="45" t="s">
        <v>995</v>
      </c>
      <c r="D73" s="45" t="s">
        <v>996</v>
      </c>
      <c r="J73" s="45" t="s">
        <v>998</v>
      </c>
      <c r="K73" s="45" t="s">
        <v>999</v>
      </c>
      <c r="L73" s="45" t="s">
        <v>1000</v>
      </c>
      <c r="M73" s="45" t="s">
        <v>1001</v>
      </c>
      <c r="N73" s="45" t="s">
        <v>1002</v>
      </c>
      <c r="O73" s="45" t="s">
        <v>1003</v>
      </c>
      <c r="P73" s="45" t="s">
        <v>1004</v>
      </c>
      <c r="Q73" s="45" t="s">
        <v>1005</v>
      </c>
      <c r="R73" s="45" t="s">
        <v>1006</v>
      </c>
      <c r="S73" s="45" t="s">
        <v>1007</v>
      </c>
      <c r="T73" s="45" t="s">
        <v>1008</v>
      </c>
      <c r="U73" s="45" t="s">
        <v>1009</v>
      </c>
      <c r="V73" s="45" t="s">
        <v>1010</v>
      </c>
    </row>
    <row r="74" spans="1:22">
      <c r="A74" s="45" t="s">
        <v>1050</v>
      </c>
      <c r="B74" s="45" t="s">
        <v>995</v>
      </c>
      <c r="C74" s="45" t="s">
        <v>995</v>
      </c>
      <c r="D74" s="45" t="s">
        <v>996</v>
      </c>
      <c r="J74" s="45" t="s">
        <v>998</v>
      </c>
      <c r="K74" s="45" t="s">
        <v>999</v>
      </c>
      <c r="L74" s="45" t="s">
        <v>1000</v>
      </c>
      <c r="M74" s="45" t="s">
        <v>1001</v>
      </c>
      <c r="N74" s="45" t="s">
        <v>1002</v>
      </c>
      <c r="O74" s="45" t="s">
        <v>1003</v>
      </c>
      <c r="P74" s="45" t="s">
        <v>1004</v>
      </c>
      <c r="Q74" s="45" t="s">
        <v>1005</v>
      </c>
      <c r="R74" s="45" t="s">
        <v>1006</v>
      </c>
      <c r="S74" s="45" t="s">
        <v>1007</v>
      </c>
      <c r="T74" s="45" t="s">
        <v>1008</v>
      </c>
      <c r="U74" s="45" t="s">
        <v>1009</v>
      </c>
      <c r="V74" s="45" t="s">
        <v>1010</v>
      </c>
    </row>
    <row r="75" spans="1:22">
      <c r="A75" s="45" t="s">
        <v>1051</v>
      </c>
      <c r="B75" s="45" t="s">
        <v>995</v>
      </c>
      <c r="C75" s="45" t="s">
        <v>995</v>
      </c>
      <c r="D75" s="45" t="s">
        <v>996</v>
      </c>
      <c r="J75" s="45" t="s">
        <v>998</v>
      </c>
      <c r="K75" s="45" t="s">
        <v>983</v>
      </c>
      <c r="L75" s="45" t="s">
        <v>1000</v>
      </c>
      <c r="M75" s="45" t="s">
        <v>1001</v>
      </c>
      <c r="N75" s="45" t="s">
        <v>1002</v>
      </c>
      <c r="O75" s="45" t="s">
        <v>995</v>
      </c>
      <c r="P75" s="45" t="s">
        <v>995</v>
      </c>
      <c r="Q75" s="45" t="s">
        <v>995</v>
      </c>
      <c r="R75" s="45" t="s">
        <v>995</v>
      </c>
      <c r="S75" s="45" t="s">
        <v>995</v>
      </c>
      <c r="T75" s="45" t="s">
        <v>995</v>
      </c>
      <c r="U75" s="45" t="s">
        <v>995</v>
      </c>
      <c r="V75" s="45" t="s">
        <v>995</v>
      </c>
    </row>
    <row r="76" spans="1:22">
      <c r="A76" s="45" t="s">
        <v>1052</v>
      </c>
      <c r="B76" s="45" t="s">
        <v>995</v>
      </c>
      <c r="C76" s="45" t="s">
        <v>995</v>
      </c>
      <c r="D76" s="45" t="s">
        <v>1033</v>
      </c>
      <c r="J76" s="45" t="s">
        <v>998</v>
      </c>
      <c r="K76" s="45" t="s">
        <v>983</v>
      </c>
      <c r="L76" s="45" t="s">
        <v>1000</v>
      </c>
      <c r="M76" s="45" t="s">
        <v>1001</v>
      </c>
      <c r="N76" s="45" t="s">
        <v>1002</v>
      </c>
      <c r="O76" s="45" t="s">
        <v>987</v>
      </c>
      <c r="P76" s="45" t="s">
        <v>1004</v>
      </c>
      <c r="Q76" s="45" t="s">
        <v>1005</v>
      </c>
      <c r="R76" s="45" t="s">
        <v>1006</v>
      </c>
      <c r="S76" s="45" t="s">
        <v>1007</v>
      </c>
      <c r="T76" s="45" t="s">
        <v>1008</v>
      </c>
      <c r="U76" s="45" t="s">
        <v>1009</v>
      </c>
      <c r="V76" s="45" t="s">
        <v>1010</v>
      </c>
    </row>
    <row r="77" spans="1:22">
      <c r="A77" s="45" t="s">
        <v>1053</v>
      </c>
      <c r="B77" s="45" t="s">
        <v>995</v>
      </c>
      <c r="C77" s="45" t="s">
        <v>995</v>
      </c>
      <c r="D77" s="45" t="s">
        <v>996</v>
      </c>
      <c r="J77" s="45" t="s">
        <v>998</v>
      </c>
      <c r="K77" s="45" t="s">
        <v>999</v>
      </c>
      <c r="L77" s="45" t="s">
        <v>1000</v>
      </c>
      <c r="M77" s="45" t="s">
        <v>1001</v>
      </c>
      <c r="N77" s="45" t="s">
        <v>1002</v>
      </c>
      <c r="O77" s="45" t="s">
        <v>995</v>
      </c>
      <c r="P77" s="45" t="s">
        <v>995</v>
      </c>
      <c r="Q77" s="45" t="s">
        <v>995</v>
      </c>
      <c r="R77" s="45" t="s">
        <v>995</v>
      </c>
      <c r="S77" s="45" t="s">
        <v>995</v>
      </c>
      <c r="T77" s="45" t="s">
        <v>995</v>
      </c>
      <c r="U77" s="45" t="s">
        <v>995</v>
      </c>
      <c r="V77" s="45" t="s">
        <v>995</v>
      </c>
    </row>
    <row r="78" spans="1:22">
      <c r="A78" s="45" t="s">
        <v>1054</v>
      </c>
      <c r="B78" s="45" t="s">
        <v>995</v>
      </c>
      <c r="C78" s="45" t="s">
        <v>995</v>
      </c>
      <c r="D78" s="45" t="s">
        <v>996</v>
      </c>
      <c r="J78" s="45" t="s">
        <v>998</v>
      </c>
      <c r="K78" s="45" t="s">
        <v>999</v>
      </c>
      <c r="L78" s="45" t="s">
        <v>1000</v>
      </c>
      <c r="M78" s="45" t="s">
        <v>1001</v>
      </c>
      <c r="N78" s="45" t="s">
        <v>1002</v>
      </c>
      <c r="O78" s="45" t="s">
        <v>1003</v>
      </c>
      <c r="P78" s="45" t="s">
        <v>1004</v>
      </c>
      <c r="Q78" s="45" t="s">
        <v>1005</v>
      </c>
      <c r="R78" s="45" t="s">
        <v>1006</v>
      </c>
      <c r="S78" s="45" t="s">
        <v>1007</v>
      </c>
      <c r="T78" s="45" t="s">
        <v>1008</v>
      </c>
      <c r="U78" s="45" t="s">
        <v>1009</v>
      </c>
      <c r="V78" s="45" t="s">
        <v>1010</v>
      </c>
    </row>
    <row r="79" spans="1:22">
      <c r="A79" s="45" t="s">
        <v>1055</v>
      </c>
      <c r="B79" s="45" t="s">
        <v>995</v>
      </c>
      <c r="C79" s="45" t="s">
        <v>995</v>
      </c>
      <c r="D79" s="45" t="s">
        <v>996</v>
      </c>
      <c r="J79" s="45" t="s">
        <v>1034</v>
      </c>
      <c r="K79" s="45" t="s">
        <v>999</v>
      </c>
      <c r="L79" s="45" t="s">
        <v>1000</v>
      </c>
      <c r="M79" s="45" t="s">
        <v>1001</v>
      </c>
      <c r="N79" s="45" t="s">
        <v>1002</v>
      </c>
      <c r="O79" s="45" t="s">
        <v>1003</v>
      </c>
      <c r="P79" s="45" t="s">
        <v>1004</v>
      </c>
      <c r="Q79" s="45" t="s">
        <v>1026</v>
      </c>
      <c r="R79" s="45" t="s">
        <v>1006</v>
      </c>
      <c r="S79" s="45" t="s">
        <v>1007</v>
      </c>
      <c r="T79" s="45" t="s">
        <v>1008</v>
      </c>
      <c r="U79" s="45" t="s">
        <v>1009</v>
      </c>
      <c r="V79" s="45" t="s">
        <v>1010</v>
      </c>
    </row>
    <row r="80" spans="1:22">
      <c r="A80" s="45" t="s">
        <v>1056</v>
      </c>
      <c r="B80" s="45" t="s">
        <v>995</v>
      </c>
      <c r="C80" s="45" t="s">
        <v>995</v>
      </c>
      <c r="D80" s="45" t="s">
        <v>996</v>
      </c>
      <c r="J80" s="45" t="s">
        <v>998</v>
      </c>
      <c r="K80" s="45" t="s">
        <v>999</v>
      </c>
      <c r="L80" s="45" t="s">
        <v>1000</v>
      </c>
      <c r="M80" s="45" t="s">
        <v>1001</v>
      </c>
      <c r="N80" s="45" t="s">
        <v>1002</v>
      </c>
      <c r="O80" s="45" t="s">
        <v>1003</v>
      </c>
      <c r="P80" s="45" t="s">
        <v>1004</v>
      </c>
      <c r="Q80" s="45" t="s">
        <v>1005</v>
      </c>
      <c r="R80" s="45" t="s">
        <v>1006</v>
      </c>
      <c r="S80" s="45" t="s">
        <v>1007</v>
      </c>
      <c r="T80" s="45" t="s">
        <v>1008</v>
      </c>
      <c r="U80" s="45" t="s">
        <v>1009</v>
      </c>
      <c r="V80" s="45" t="s">
        <v>1010</v>
      </c>
    </row>
    <row r="81" spans="1:22">
      <c r="A81" s="45" t="s">
        <v>1057</v>
      </c>
      <c r="B81" s="45" t="s">
        <v>995</v>
      </c>
      <c r="C81" s="45" t="s">
        <v>995</v>
      </c>
      <c r="D81" s="45" t="s">
        <v>996</v>
      </c>
      <c r="J81" s="45" t="s">
        <v>998</v>
      </c>
      <c r="K81" s="45" t="s">
        <v>999</v>
      </c>
      <c r="L81" s="45" t="s">
        <v>1000</v>
      </c>
      <c r="M81" s="45" t="s">
        <v>1001</v>
      </c>
      <c r="N81" s="45" t="s">
        <v>1002</v>
      </c>
      <c r="O81" s="45" t="s">
        <v>1003</v>
      </c>
      <c r="P81" s="45" t="s">
        <v>1004</v>
      </c>
      <c r="Q81" s="45" t="s">
        <v>1005</v>
      </c>
      <c r="R81" s="45" t="s">
        <v>1006</v>
      </c>
      <c r="S81" s="45" t="s">
        <v>1007</v>
      </c>
      <c r="T81" s="45" t="s">
        <v>1008</v>
      </c>
      <c r="U81" s="45" t="s">
        <v>1009</v>
      </c>
      <c r="V81" s="45" t="s">
        <v>1010</v>
      </c>
    </row>
    <row r="82" spans="1:22">
      <c r="A82" s="45" t="s">
        <v>254</v>
      </c>
      <c r="B82" s="45" t="s">
        <v>995</v>
      </c>
      <c r="C82" s="45" t="s">
        <v>995</v>
      </c>
      <c r="D82" s="45" t="s">
        <v>996</v>
      </c>
      <c r="J82" s="45" t="s">
        <v>998</v>
      </c>
      <c r="K82" s="45" t="s">
        <v>999</v>
      </c>
      <c r="L82" s="45" t="s">
        <v>1000</v>
      </c>
      <c r="M82" s="45" t="s">
        <v>1001</v>
      </c>
      <c r="N82" s="45" t="s">
        <v>1002</v>
      </c>
      <c r="O82" s="45" t="s">
        <v>995</v>
      </c>
      <c r="P82" s="45" t="s">
        <v>995</v>
      </c>
      <c r="Q82" s="45" t="s">
        <v>995</v>
      </c>
      <c r="R82" s="45" t="s">
        <v>995</v>
      </c>
      <c r="S82" s="45" t="s">
        <v>995</v>
      </c>
      <c r="T82" s="45" t="s">
        <v>995</v>
      </c>
      <c r="U82" s="45" t="s">
        <v>995</v>
      </c>
      <c r="V82" s="45" t="s">
        <v>995</v>
      </c>
    </row>
    <row r="83" spans="1:22">
      <c r="A83" s="45" t="s">
        <v>1058</v>
      </c>
      <c r="B83" s="45" t="s">
        <v>995</v>
      </c>
      <c r="C83" s="45" t="s">
        <v>995</v>
      </c>
      <c r="D83" s="45" t="s">
        <v>996</v>
      </c>
      <c r="J83" s="45" t="s">
        <v>998</v>
      </c>
      <c r="K83" s="45" t="s">
        <v>999</v>
      </c>
      <c r="L83" s="45" t="s">
        <v>1000</v>
      </c>
      <c r="M83" s="45" t="s">
        <v>1001</v>
      </c>
      <c r="N83" s="45" t="s">
        <v>1002</v>
      </c>
      <c r="O83" s="45" t="s">
        <v>1003</v>
      </c>
      <c r="P83" s="45" t="s">
        <v>1004</v>
      </c>
      <c r="Q83" s="45" t="s">
        <v>1005</v>
      </c>
      <c r="R83" s="45" t="s">
        <v>1006</v>
      </c>
      <c r="S83" s="45" t="s">
        <v>1007</v>
      </c>
      <c r="T83" s="45" t="s">
        <v>1008</v>
      </c>
      <c r="U83" s="45" t="s">
        <v>1009</v>
      </c>
      <c r="V83" s="45" t="s">
        <v>1010</v>
      </c>
    </row>
    <row r="84" spans="1:22">
      <c r="A84" s="45" t="s">
        <v>479</v>
      </c>
      <c r="B84" s="45" t="s">
        <v>995</v>
      </c>
      <c r="C84" s="45" t="s">
        <v>995</v>
      </c>
      <c r="D84" s="45" t="s">
        <v>996</v>
      </c>
      <c r="J84" s="45" t="s">
        <v>998</v>
      </c>
      <c r="K84" s="45" t="s">
        <v>983</v>
      </c>
      <c r="L84" s="45" t="s">
        <v>1000</v>
      </c>
      <c r="M84" s="45" t="s">
        <v>1001</v>
      </c>
      <c r="N84" s="45" t="s">
        <v>1002</v>
      </c>
      <c r="O84" s="45" t="s">
        <v>987</v>
      </c>
      <c r="P84" s="45" t="s">
        <v>1004</v>
      </c>
      <c r="Q84" s="45" t="s">
        <v>1005</v>
      </c>
      <c r="R84" s="45" t="s">
        <v>1006</v>
      </c>
      <c r="S84" s="45" t="s">
        <v>1007</v>
      </c>
      <c r="T84" s="45" t="s">
        <v>1008</v>
      </c>
      <c r="U84" s="45" t="s">
        <v>1009</v>
      </c>
      <c r="V84" s="45" t="s">
        <v>1010</v>
      </c>
    </row>
    <row r="85" spans="1:22">
      <c r="A85" s="45" t="s">
        <v>519</v>
      </c>
      <c r="B85" s="45" t="s">
        <v>995</v>
      </c>
      <c r="C85" s="45" t="s">
        <v>995</v>
      </c>
      <c r="D85" s="45" t="s">
        <v>996</v>
      </c>
      <c r="J85" s="45" t="s">
        <v>998</v>
      </c>
      <c r="K85" s="45" t="s">
        <v>983</v>
      </c>
      <c r="L85" s="45" t="s">
        <v>1000</v>
      </c>
      <c r="M85" s="45" t="s">
        <v>1001</v>
      </c>
      <c r="N85" s="45" t="s">
        <v>1002</v>
      </c>
      <c r="O85" s="45" t="s">
        <v>995</v>
      </c>
      <c r="P85" s="45" t="s">
        <v>995</v>
      </c>
      <c r="Q85" s="45" t="s">
        <v>995</v>
      </c>
      <c r="R85" s="45" t="s">
        <v>995</v>
      </c>
      <c r="S85" s="45" t="s">
        <v>995</v>
      </c>
      <c r="T85" s="45" t="s">
        <v>995</v>
      </c>
      <c r="U85" s="45" t="s">
        <v>995</v>
      </c>
      <c r="V85" s="45" t="s">
        <v>995</v>
      </c>
    </row>
    <row r="86" spans="1:22">
      <c r="A86" s="45" t="s">
        <v>543</v>
      </c>
      <c r="B86" s="45" t="s">
        <v>995</v>
      </c>
      <c r="C86" s="45" t="s">
        <v>995</v>
      </c>
      <c r="D86" s="45" t="s">
        <v>1033</v>
      </c>
      <c r="J86" s="45" t="s">
        <v>998</v>
      </c>
      <c r="K86" s="45" t="s">
        <v>999</v>
      </c>
      <c r="L86" s="45" t="s">
        <v>1000</v>
      </c>
      <c r="M86" s="45" t="s">
        <v>1001</v>
      </c>
      <c r="N86" s="45" t="s">
        <v>1002</v>
      </c>
      <c r="O86" s="45" t="s">
        <v>1003</v>
      </c>
      <c r="P86" s="45" t="s">
        <v>1004</v>
      </c>
      <c r="Q86" s="45" t="s">
        <v>1005</v>
      </c>
      <c r="R86" s="45" t="s">
        <v>1006</v>
      </c>
      <c r="S86" s="45" t="s">
        <v>1007</v>
      </c>
      <c r="T86" s="45" t="s">
        <v>1008</v>
      </c>
      <c r="U86" s="45" t="s">
        <v>1009</v>
      </c>
      <c r="V86" s="45" t="s">
        <v>1010</v>
      </c>
    </row>
    <row r="87" spans="1:22">
      <c r="A87" s="45" t="s">
        <v>1059</v>
      </c>
      <c r="B87" s="45" t="s">
        <v>995</v>
      </c>
      <c r="C87" s="45" t="s">
        <v>995</v>
      </c>
      <c r="D87" s="45" t="s">
        <v>996</v>
      </c>
      <c r="J87" s="45" t="s">
        <v>998</v>
      </c>
      <c r="K87" s="45" t="s">
        <v>999</v>
      </c>
      <c r="L87" s="45" t="s">
        <v>1000</v>
      </c>
      <c r="M87" s="45" t="s">
        <v>1001</v>
      </c>
      <c r="N87" s="45" t="s">
        <v>1002</v>
      </c>
      <c r="O87" s="45" t="s">
        <v>1003</v>
      </c>
      <c r="P87" s="45" t="s">
        <v>1004</v>
      </c>
      <c r="Q87" s="45" t="s">
        <v>1005</v>
      </c>
      <c r="R87" s="45" t="s">
        <v>1006</v>
      </c>
      <c r="S87" s="45" t="s">
        <v>1007</v>
      </c>
      <c r="T87" s="45" t="s">
        <v>1008</v>
      </c>
      <c r="U87" s="45" t="s">
        <v>1009</v>
      </c>
      <c r="V87" s="45" t="s">
        <v>1010</v>
      </c>
    </row>
    <row r="88" spans="1:22">
      <c r="A88" s="45" t="s">
        <v>577</v>
      </c>
      <c r="B88" s="45" t="s">
        <v>1060</v>
      </c>
      <c r="C88" s="45" t="s">
        <v>995</v>
      </c>
      <c r="D88" s="45" t="s">
        <v>996</v>
      </c>
      <c r="J88" s="45" t="s">
        <v>998</v>
      </c>
      <c r="K88" s="45" t="s">
        <v>999</v>
      </c>
      <c r="L88" s="45" t="s">
        <v>1000</v>
      </c>
      <c r="M88" s="45" t="s">
        <v>1001</v>
      </c>
      <c r="N88" s="45" t="s">
        <v>1002</v>
      </c>
      <c r="O88" s="45" t="s">
        <v>1003</v>
      </c>
      <c r="P88" s="45" t="s">
        <v>1004</v>
      </c>
      <c r="Q88" s="45" t="s">
        <v>1005</v>
      </c>
      <c r="R88" s="45" t="s">
        <v>1006</v>
      </c>
      <c r="S88" s="45" t="s">
        <v>1007</v>
      </c>
      <c r="T88" s="45" t="s">
        <v>1008</v>
      </c>
      <c r="U88" s="45" t="s">
        <v>1009</v>
      </c>
      <c r="V88" s="45" t="s">
        <v>1010</v>
      </c>
    </row>
    <row r="89" spans="1:22">
      <c r="A89" s="45" t="s">
        <v>593</v>
      </c>
      <c r="B89" s="45" t="s">
        <v>995</v>
      </c>
      <c r="C89" s="45" t="s">
        <v>995</v>
      </c>
      <c r="D89" s="45" t="s">
        <v>996</v>
      </c>
      <c r="J89" s="45" t="s">
        <v>998</v>
      </c>
      <c r="K89" s="45" t="s">
        <v>999</v>
      </c>
      <c r="L89" s="45" t="s">
        <v>1000</v>
      </c>
      <c r="M89" s="45" t="s">
        <v>1001</v>
      </c>
      <c r="N89" s="45" t="s">
        <v>1002</v>
      </c>
      <c r="O89" s="45" t="s">
        <v>1003</v>
      </c>
      <c r="P89" s="45" t="s">
        <v>1004</v>
      </c>
      <c r="Q89" s="45" t="s">
        <v>1005</v>
      </c>
      <c r="R89" s="45" t="s">
        <v>1006</v>
      </c>
      <c r="S89" s="45" t="s">
        <v>1007</v>
      </c>
      <c r="T89" s="45" t="s">
        <v>1008</v>
      </c>
      <c r="U89" s="45" t="s">
        <v>1009</v>
      </c>
      <c r="V89" s="45" t="s">
        <v>1010</v>
      </c>
    </row>
    <row r="90" spans="1:22">
      <c r="A90" s="45" t="s">
        <v>601</v>
      </c>
      <c r="B90" s="45" t="s">
        <v>995</v>
      </c>
      <c r="C90" s="45" t="s">
        <v>995</v>
      </c>
      <c r="D90" s="45" t="s">
        <v>996</v>
      </c>
      <c r="J90" s="45" t="s">
        <v>998</v>
      </c>
      <c r="K90" s="45" t="s">
        <v>983</v>
      </c>
      <c r="L90" s="45" t="s">
        <v>1000</v>
      </c>
      <c r="M90" s="45" t="s">
        <v>1001</v>
      </c>
      <c r="N90" s="45" t="s">
        <v>1002</v>
      </c>
      <c r="O90" s="45" t="s">
        <v>987</v>
      </c>
      <c r="P90" s="45" t="s">
        <v>1004</v>
      </c>
      <c r="Q90" s="45" t="s">
        <v>1005</v>
      </c>
      <c r="R90" s="45" t="s">
        <v>1006</v>
      </c>
      <c r="S90" s="45" t="s">
        <v>1007</v>
      </c>
      <c r="T90" s="45" t="s">
        <v>1008</v>
      </c>
      <c r="U90" s="45" t="s">
        <v>1009</v>
      </c>
      <c r="V90" s="45" t="s">
        <v>1010</v>
      </c>
    </row>
    <row r="91" spans="1:22">
      <c r="A91" s="45" t="s">
        <v>616</v>
      </c>
      <c r="B91" s="45" t="s">
        <v>995</v>
      </c>
      <c r="C91" s="45" t="s">
        <v>995</v>
      </c>
      <c r="D91" s="45" t="s">
        <v>996</v>
      </c>
      <c r="J91" s="45" t="s">
        <v>998</v>
      </c>
      <c r="K91" s="45" t="s">
        <v>983</v>
      </c>
      <c r="L91" s="45" t="s">
        <v>1000</v>
      </c>
      <c r="M91" s="45" t="s">
        <v>1001</v>
      </c>
      <c r="N91" s="45" t="s">
        <v>1002</v>
      </c>
      <c r="O91" s="45" t="s">
        <v>987</v>
      </c>
      <c r="P91" s="45" t="s">
        <v>1004</v>
      </c>
      <c r="Q91" s="45" t="s">
        <v>1026</v>
      </c>
      <c r="R91" s="45" t="s">
        <v>1006</v>
      </c>
      <c r="S91" s="45" t="s">
        <v>1007</v>
      </c>
      <c r="T91" s="45" t="s">
        <v>1008</v>
      </c>
      <c r="U91" s="45" t="s">
        <v>1009</v>
      </c>
      <c r="V91" s="45" t="s">
        <v>1010</v>
      </c>
    </row>
    <row r="92" spans="1:22">
      <c r="A92" s="45" t="s">
        <v>1061</v>
      </c>
      <c r="B92" s="45" t="s">
        <v>995</v>
      </c>
      <c r="C92" s="45" t="s">
        <v>995</v>
      </c>
      <c r="D92" s="45" t="s">
        <v>996</v>
      </c>
      <c r="J92" s="45" t="s">
        <v>998</v>
      </c>
      <c r="K92" s="45" t="s">
        <v>999</v>
      </c>
      <c r="L92" s="45" t="s">
        <v>1000</v>
      </c>
      <c r="M92" s="45" t="s">
        <v>1001</v>
      </c>
      <c r="N92" s="45" t="s">
        <v>1002</v>
      </c>
      <c r="O92" s="45" t="s">
        <v>1003</v>
      </c>
      <c r="P92" s="45" t="s">
        <v>1004</v>
      </c>
      <c r="Q92" s="45" t="s">
        <v>1005</v>
      </c>
      <c r="R92" s="45" t="s">
        <v>1006</v>
      </c>
      <c r="S92" s="45" t="s">
        <v>1007</v>
      </c>
      <c r="T92" s="45" t="s">
        <v>1008</v>
      </c>
      <c r="U92" s="45" t="s">
        <v>993</v>
      </c>
      <c r="V92" s="45" t="s">
        <v>1010</v>
      </c>
    </row>
    <row r="93" spans="1:22">
      <c r="A93" s="45" t="s">
        <v>668</v>
      </c>
      <c r="B93" s="45" t="s">
        <v>995</v>
      </c>
      <c r="C93" s="45" t="s">
        <v>995</v>
      </c>
      <c r="D93" s="45" t="s">
        <v>996</v>
      </c>
      <c r="J93" s="45" t="s">
        <v>998</v>
      </c>
      <c r="K93" s="45" t="s">
        <v>983</v>
      </c>
      <c r="L93" s="45" t="s">
        <v>1000</v>
      </c>
      <c r="M93" s="45" t="s">
        <v>1001</v>
      </c>
      <c r="N93" s="45" t="s">
        <v>1002</v>
      </c>
      <c r="O93" s="45" t="s">
        <v>1003</v>
      </c>
      <c r="P93" s="45" t="s">
        <v>1004</v>
      </c>
      <c r="Q93" s="45" t="s">
        <v>1005</v>
      </c>
      <c r="R93" s="45" t="s">
        <v>1006</v>
      </c>
      <c r="S93" s="45" t="s">
        <v>1007</v>
      </c>
      <c r="T93" s="45" t="s">
        <v>1008</v>
      </c>
      <c r="U93" s="45" t="s">
        <v>1009</v>
      </c>
      <c r="V93" s="45" t="s">
        <v>1010</v>
      </c>
    </row>
    <row r="94" spans="1:22">
      <c r="A94" s="45" t="s">
        <v>1062</v>
      </c>
      <c r="B94" s="45" t="s">
        <v>995</v>
      </c>
      <c r="C94" s="45" t="s">
        <v>995</v>
      </c>
      <c r="D94" s="45" t="s">
        <v>996</v>
      </c>
      <c r="J94" s="45" t="s">
        <v>998</v>
      </c>
      <c r="K94" s="45" t="s">
        <v>999</v>
      </c>
      <c r="L94" s="45" t="s">
        <v>1000</v>
      </c>
      <c r="M94" s="45" t="s">
        <v>1001</v>
      </c>
      <c r="N94" s="45" t="s">
        <v>1002</v>
      </c>
      <c r="O94" s="45" t="s">
        <v>1003</v>
      </c>
      <c r="P94" s="45" t="s">
        <v>1004</v>
      </c>
      <c r="Q94" s="45" t="s">
        <v>1005</v>
      </c>
      <c r="R94" s="45" t="s">
        <v>1006</v>
      </c>
      <c r="S94" s="45" t="s">
        <v>1007</v>
      </c>
      <c r="T94" s="45" t="s">
        <v>1008</v>
      </c>
      <c r="U94" s="45" t="s">
        <v>1009</v>
      </c>
      <c r="V94" s="45" t="s">
        <v>1010</v>
      </c>
    </row>
    <row r="95" spans="1:22">
      <c r="A95" s="45" t="s">
        <v>677</v>
      </c>
      <c r="B95" s="45" t="s">
        <v>995</v>
      </c>
      <c r="C95" s="45" t="s">
        <v>995</v>
      </c>
      <c r="D95" s="45" t="s">
        <v>996</v>
      </c>
      <c r="J95" s="45" t="s">
        <v>998</v>
      </c>
      <c r="K95" s="45" t="s">
        <v>999</v>
      </c>
      <c r="L95" s="45" t="s">
        <v>1000</v>
      </c>
      <c r="M95" s="45" t="s">
        <v>1001</v>
      </c>
      <c r="N95" s="45" t="s">
        <v>1002</v>
      </c>
      <c r="O95" s="45" t="s">
        <v>1003</v>
      </c>
      <c r="P95" s="45" t="s">
        <v>1004</v>
      </c>
      <c r="Q95" s="45" t="s">
        <v>1005</v>
      </c>
      <c r="R95" s="45" t="s">
        <v>1006</v>
      </c>
      <c r="S95" s="45" t="s">
        <v>1007</v>
      </c>
      <c r="T95" s="45" t="s">
        <v>1008</v>
      </c>
      <c r="U95" s="45" t="s">
        <v>1009</v>
      </c>
      <c r="V95" s="45" t="s">
        <v>1010</v>
      </c>
    </row>
    <row r="96" spans="1:22">
      <c r="A96" s="45" t="s">
        <v>1063</v>
      </c>
      <c r="B96" s="45" t="s">
        <v>995</v>
      </c>
      <c r="C96" s="45" t="s">
        <v>995</v>
      </c>
      <c r="D96" s="45" t="s">
        <v>996</v>
      </c>
      <c r="J96" s="45" t="s">
        <v>998</v>
      </c>
      <c r="K96" s="45" t="s">
        <v>999</v>
      </c>
      <c r="L96" s="45" t="s">
        <v>1000</v>
      </c>
      <c r="M96" s="45" t="s">
        <v>1001</v>
      </c>
      <c r="N96" s="45" t="s">
        <v>1002</v>
      </c>
      <c r="O96" s="45" t="s">
        <v>1003</v>
      </c>
      <c r="P96" s="45" t="s">
        <v>1004</v>
      </c>
      <c r="Q96" s="45" t="s">
        <v>1005</v>
      </c>
      <c r="R96" s="45" t="s">
        <v>1006</v>
      </c>
      <c r="S96" s="45" t="s">
        <v>1007</v>
      </c>
      <c r="T96" s="45" t="s">
        <v>1008</v>
      </c>
      <c r="U96" s="45" t="s">
        <v>1009</v>
      </c>
      <c r="V96" s="45" t="s">
        <v>1010</v>
      </c>
    </row>
    <row r="97" spans="1:22">
      <c r="A97" s="45" t="s">
        <v>759</v>
      </c>
      <c r="B97" s="45" t="s">
        <v>995</v>
      </c>
      <c r="C97" s="45" t="s">
        <v>995</v>
      </c>
      <c r="D97" s="45" t="s">
        <v>996</v>
      </c>
      <c r="J97" s="45" t="s">
        <v>998</v>
      </c>
      <c r="K97" s="45" t="s">
        <v>999</v>
      </c>
      <c r="L97" s="45" t="s">
        <v>1000</v>
      </c>
      <c r="M97" s="45" t="s">
        <v>1001</v>
      </c>
      <c r="N97" s="45" t="s">
        <v>1002</v>
      </c>
      <c r="O97" s="45" t="s">
        <v>1003</v>
      </c>
      <c r="P97" s="45" t="s">
        <v>1004</v>
      </c>
      <c r="Q97" s="45" t="s">
        <v>1005</v>
      </c>
      <c r="R97" s="45" t="s">
        <v>1006</v>
      </c>
      <c r="S97" s="45" t="s">
        <v>1007</v>
      </c>
      <c r="T97" s="45" t="s">
        <v>1008</v>
      </c>
      <c r="U97" s="45" t="s">
        <v>1009</v>
      </c>
      <c r="V97" s="45" t="s">
        <v>1010</v>
      </c>
    </row>
    <row r="98" spans="1:22">
      <c r="A98" s="45" t="s">
        <v>1064</v>
      </c>
      <c r="B98" s="45" t="s">
        <v>995</v>
      </c>
      <c r="C98" s="45" t="s">
        <v>995</v>
      </c>
      <c r="D98" s="45" t="s">
        <v>996</v>
      </c>
      <c r="J98" s="45" t="s">
        <v>998</v>
      </c>
      <c r="K98" s="45" t="s">
        <v>999</v>
      </c>
      <c r="L98" s="45" t="s">
        <v>1000</v>
      </c>
      <c r="M98" s="45" t="s">
        <v>1001</v>
      </c>
      <c r="N98" s="45" t="s">
        <v>1002</v>
      </c>
      <c r="O98" s="45" t="s">
        <v>1003</v>
      </c>
      <c r="P98" s="45" t="s">
        <v>1004</v>
      </c>
      <c r="Q98" s="45" t="s">
        <v>1005</v>
      </c>
      <c r="R98" s="45" t="s">
        <v>1006</v>
      </c>
      <c r="S98" s="45" t="s">
        <v>1007</v>
      </c>
      <c r="T98" s="45" t="s">
        <v>1008</v>
      </c>
      <c r="U98" s="45" t="s">
        <v>1009</v>
      </c>
      <c r="V98" s="45" t="s">
        <v>1010</v>
      </c>
    </row>
    <row r="99" spans="1:22">
      <c r="A99" s="45" t="s">
        <v>1065</v>
      </c>
      <c r="B99" s="45" t="s">
        <v>995</v>
      </c>
      <c r="C99" s="45" t="s">
        <v>995</v>
      </c>
      <c r="D99" s="45" t="s">
        <v>996</v>
      </c>
      <c r="J99" s="45" t="s">
        <v>998</v>
      </c>
      <c r="K99" s="45" t="s">
        <v>999</v>
      </c>
      <c r="L99" s="45" t="s">
        <v>1000</v>
      </c>
      <c r="M99" s="45" t="s">
        <v>1001</v>
      </c>
      <c r="N99" s="45" t="s">
        <v>1002</v>
      </c>
      <c r="O99" s="45" t="s">
        <v>1003</v>
      </c>
      <c r="P99" s="45" t="s">
        <v>1004</v>
      </c>
      <c r="Q99" s="45" t="s">
        <v>1005</v>
      </c>
      <c r="R99" s="45" t="s">
        <v>1006</v>
      </c>
      <c r="S99" s="45" t="s">
        <v>1007</v>
      </c>
      <c r="T99" s="45" t="s">
        <v>1008</v>
      </c>
      <c r="U99" s="45" t="s">
        <v>1009</v>
      </c>
      <c r="V99" s="45" t="s">
        <v>1010</v>
      </c>
    </row>
    <row r="100" spans="1:22">
      <c r="A100" s="45" t="s">
        <v>1066</v>
      </c>
      <c r="B100" s="45" t="s">
        <v>995</v>
      </c>
      <c r="C100" s="45" t="s">
        <v>995</v>
      </c>
      <c r="D100" s="45" t="s">
        <v>996</v>
      </c>
      <c r="J100" s="45" t="s">
        <v>998</v>
      </c>
      <c r="K100" s="45" t="s">
        <v>983</v>
      </c>
      <c r="L100" s="45" t="s">
        <v>1000</v>
      </c>
      <c r="M100" s="45" t="s">
        <v>1001</v>
      </c>
      <c r="N100" s="45" t="s">
        <v>1002</v>
      </c>
      <c r="O100" s="45" t="s">
        <v>1003</v>
      </c>
      <c r="P100" s="45" t="s">
        <v>1004</v>
      </c>
      <c r="Q100" s="45" t="s">
        <v>1005</v>
      </c>
      <c r="R100" s="45" t="s">
        <v>1006</v>
      </c>
      <c r="S100" s="45" t="s">
        <v>1007</v>
      </c>
      <c r="T100" s="45" t="s">
        <v>1008</v>
      </c>
      <c r="U100" s="45" t="s">
        <v>1009</v>
      </c>
      <c r="V100" s="45" t="s">
        <v>1010</v>
      </c>
    </row>
    <row r="101" spans="1:22">
      <c r="A101" s="45" t="s">
        <v>1067</v>
      </c>
      <c r="B101" s="45" t="s">
        <v>995</v>
      </c>
      <c r="C101" s="45" t="s">
        <v>995</v>
      </c>
      <c r="D101" s="45" t="s">
        <v>996</v>
      </c>
      <c r="J101" s="45" t="s">
        <v>998</v>
      </c>
      <c r="K101" s="45" t="s">
        <v>999</v>
      </c>
      <c r="L101" s="45" t="s">
        <v>1000</v>
      </c>
      <c r="M101" s="45" t="s">
        <v>1001</v>
      </c>
      <c r="N101" s="45" t="s">
        <v>1002</v>
      </c>
      <c r="O101" s="45" t="s">
        <v>1003</v>
      </c>
      <c r="P101" s="45" t="s">
        <v>1004</v>
      </c>
      <c r="Q101" s="45" t="s">
        <v>1005</v>
      </c>
      <c r="R101" s="45" t="s">
        <v>1006</v>
      </c>
      <c r="S101" s="45" t="s">
        <v>1007</v>
      </c>
      <c r="T101" s="45" t="s">
        <v>1008</v>
      </c>
      <c r="U101" s="45" t="s">
        <v>1009</v>
      </c>
      <c r="V101" s="45" t="s">
        <v>1010</v>
      </c>
    </row>
    <row r="102" spans="1:22">
      <c r="A102" s="45" t="s">
        <v>1068</v>
      </c>
      <c r="B102" s="45" t="s">
        <v>995</v>
      </c>
      <c r="C102" s="45" t="s">
        <v>995</v>
      </c>
      <c r="D102" s="45" t="s">
        <v>996</v>
      </c>
      <c r="J102" s="45" t="s">
        <v>998</v>
      </c>
      <c r="K102" s="45" t="s">
        <v>983</v>
      </c>
      <c r="L102" s="45" t="s">
        <v>1000</v>
      </c>
      <c r="M102" s="45" t="s">
        <v>1001</v>
      </c>
      <c r="N102" s="45" t="s">
        <v>1002</v>
      </c>
      <c r="O102" s="45" t="s">
        <v>1003</v>
      </c>
      <c r="P102" s="45" t="s">
        <v>1004</v>
      </c>
      <c r="Q102" s="45" t="s">
        <v>1005</v>
      </c>
      <c r="R102" s="45" t="s">
        <v>1006</v>
      </c>
      <c r="S102" s="45" t="s">
        <v>1007</v>
      </c>
      <c r="T102" s="45" t="s">
        <v>1008</v>
      </c>
      <c r="U102" s="45" t="s">
        <v>1009</v>
      </c>
      <c r="V102" s="45" t="s">
        <v>1010</v>
      </c>
    </row>
    <row r="103" spans="1:22">
      <c r="A103" s="45" t="s">
        <v>1069</v>
      </c>
      <c r="B103" s="45" t="s">
        <v>995</v>
      </c>
      <c r="C103" s="45" t="s">
        <v>995</v>
      </c>
      <c r="D103" s="45" t="s">
        <v>996</v>
      </c>
      <c r="J103" s="45" t="s">
        <v>998</v>
      </c>
      <c r="K103" s="45" t="s">
        <v>999</v>
      </c>
      <c r="L103" s="45" t="s">
        <v>1000</v>
      </c>
      <c r="M103" s="45" t="s">
        <v>1001</v>
      </c>
      <c r="N103" s="45" t="s">
        <v>1002</v>
      </c>
      <c r="O103" s="45" t="s">
        <v>1003</v>
      </c>
      <c r="P103" s="45" t="s">
        <v>1004</v>
      </c>
      <c r="Q103" s="45" t="s">
        <v>1005</v>
      </c>
      <c r="R103" s="45" t="s">
        <v>1006</v>
      </c>
      <c r="S103" s="45" t="s">
        <v>1007</v>
      </c>
      <c r="T103" s="45" t="s">
        <v>1008</v>
      </c>
      <c r="U103" s="45" t="s">
        <v>1009</v>
      </c>
      <c r="V103" s="45" t="s">
        <v>1010</v>
      </c>
    </row>
    <row r="104" spans="1:22">
      <c r="A104" s="45" t="s">
        <v>1070</v>
      </c>
      <c r="B104" s="45" t="s">
        <v>995</v>
      </c>
      <c r="C104" s="45" t="s">
        <v>995</v>
      </c>
      <c r="D104" s="45" t="s">
        <v>996</v>
      </c>
      <c r="J104" s="45" t="s">
        <v>998</v>
      </c>
      <c r="K104" s="45" t="s">
        <v>983</v>
      </c>
      <c r="L104" s="45" t="s">
        <v>1000</v>
      </c>
      <c r="M104" s="45" t="s">
        <v>1001</v>
      </c>
      <c r="N104" s="45" t="s">
        <v>1002</v>
      </c>
      <c r="O104" s="45" t="s">
        <v>987</v>
      </c>
      <c r="P104" s="45" t="s">
        <v>1004</v>
      </c>
      <c r="Q104" s="45" t="s">
        <v>1026</v>
      </c>
      <c r="R104" s="45" t="s">
        <v>1006</v>
      </c>
      <c r="S104" s="45" t="s">
        <v>1007</v>
      </c>
      <c r="T104" s="45" t="s">
        <v>1008</v>
      </c>
      <c r="U104" s="45" t="s">
        <v>1009</v>
      </c>
      <c r="V104" s="45" t="s">
        <v>1010</v>
      </c>
    </row>
    <row r="105" spans="1:22">
      <c r="A105" s="45" t="s">
        <v>1071</v>
      </c>
      <c r="B105" s="45" t="s">
        <v>995</v>
      </c>
      <c r="C105" s="45" t="s">
        <v>995</v>
      </c>
      <c r="D105" s="45" t="s">
        <v>996</v>
      </c>
      <c r="J105" s="45" t="s">
        <v>998</v>
      </c>
      <c r="K105" s="45" t="s">
        <v>983</v>
      </c>
      <c r="L105" s="45" t="s">
        <v>1000</v>
      </c>
      <c r="M105" s="45" t="s">
        <v>1001</v>
      </c>
      <c r="N105" s="45" t="s">
        <v>1002</v>
      </c>
      <c r="O105" s="45" t="s">
        <v>1003</v>
      </c>
      <c r="P105" s="45" t="s">
        <v>1004</v>
      </c>
      <c r="Q105" s="45" t="s">
        <v>1005</v>
      </c>
      <c r="R105" s="45" t="s">
        <v>1006</v>
      </c>
      <c r="S105" s="45" t="s">
        <v>1007</v>
      </c>
      <c r="T105" s="45" t="s">
        <v>1008</v>
      </c>
      <c r="U105" s="45" t="s">
        <v>1009</v>
      </c>
      <c r="V105" s="45" t="s">
        <v>1010</v>
      </c>
    </row>
    <row r="106" spans="1:22">
      <c r="A106" s="45" t="s">
        <v>1072</v>
      </c>
      <c r="B106" s="45" t="s">
        <v>995</v>
      </c>
      <c r="C106" s="45" t="s">
        <v>995</v>
      </c>
      <c r="D106" s="45" t="s">
        <v>996</v>
      </c>
      <c r="J106" s="45" t="s">
        <v>998</v>
      </c>
      <c r="K106" s="45" t="s">
        <v>999</v>
      </c>
      <c r="L106" s="45" t="s">
        <v>1000</v>
      </c>
      <c r="M106" s="45" t="s">
        <v>1001</v>
      </c>
      <c r="N106" s="45" t="s">
        <v>1002</v>
      </c>
      <c r="O106" s="45" t="s">
        <v>1003</v>
      </c>
      <c r="P106" s="45" t="s">
        <v>1004</v>
      </c>
      <c r="Q106" s="45" t="s">
        <v>1005</v>
      </c>
      <c r="R106" s="45" t="s">
        <v>1006</v>
      </c>
      <c r="S106" s="45" t="s">
        <v>1007</v>
      </c>
      <c r="T106" s="45" t="s">
        <v>1008</v>
      </c>
      <c r="U106" s="45" t="s">
        <v>1009</v>
      </c>
      <c r="V106" s="45" t="s">
        <v>1010</v>
      </c>
    </row>
    <row r="107" spans="1:22">
      <c r="A107" s="45" t="s">
        <v>1073</v>
      </c>
      <c r="B107" s="45" t="s">
        <v>995</v>
      </c>
      <c r="C107" s="45" t="s">
        <v>995</v>
      </c>
      <c r="D107" s="45" t="s">
        <v>996</v>
      </c>
      <c r="J107" s="45" t="s">
        <v>998</v>
      </c>
      <c r="K107" s="45" t="s">
        <v>999</v>
      </c>
      <c r="L107" s="45" t="s">
        <v>1000</v>
      </c>
      <c r="M107" s="45" t="s">
        <v>1001</v>
      </c>
      <c r="N107" s="45" t="s">
        <v>1002</v>
      </c>
      <c r="O107" s="45" t="s">
        <v>995</v>
      </c>
      <c r="P107" s="45" t="s">
        <v>995</v>
      </c>
      <c r="Q107" s="45" t="s">
        <v>995</v>
      </c>
      <c r="R107" s="45" t="s">
        <v>995</v>
      </c>
      <c r="S107" s="45" t="s">
        <v>995</v>
      </c>
      <c r="T107" s="45" t="s">
        <v>995</v>
      </c>
      <c r="U107" s="45" t="s">
        <v>995</v>
      </c>
      <c r="V107" s="45" t="s">
        <v>995</v>
      </c>
    </row>
    <row r="108" spans="1:22">
      <c r="A108" s="45" t="s">
        <v>1074</v>
      </c>
      <c r="B108" s="45" t="s">
        <v>995</v>
      </c>
      <c r="C108" s="45" t="s">
        <v>995</v>
      </c>
      <c r="D108" s="45" t="s">
        <v>996</v>
      </c>
      <c r="J108" s="45" t="s">
        <v>998</v>
      </c>
      <c r="K108" s="45" t="s">
        <v>999</v>
      </c>
      <c r="L108" s="45" t="s">
        <v>1000</v>
      </c>
      <c r="M108" s="45" t="s">
        <v>1001</v>
      </c>
      <c r="N108" s="45" t="s">
        <v>1002</v>
      </c>
      <c r="O108" s="45" t="s">
        <v>995</v>
      </c>
      <c r="P108" s="45" t="s">
        <v>995</v>
      </c>
      <c r="Q108" s="45" t="s">
        <v>995</v>
      </c>
      <c r="R108" s="45" t="s">
        <v>995</v>
      </c>
      <c r="S108" s="45" t="s">
        <v>995</v>
      </c>
      <c r="T108" s="45" t="s">
        <v>995</v>
      </c>
      <c r="U108" s="45" t="s">
        <v>995</v>
      </c>
      <c r="V108" s="45" t="s">
        <v>995</v>
      </c>
    </row>
    <row r="109" spans="1:22">
      <c r="A109" s="45" t="s">
        <v>265</v>
      </c>
      <c r="B109" s="45" t="s">
        <v>995</v>
      </c>
      <c r="C109" s="45" t="s">
        <v>995</v>
      </c>
      <c r="D109" s="45" t="s">
        <v>996</v>
      </c>
      <c r="J109" s="45" t="s">
        <v>998</v>
      </c>
      <c r="K109" s="45" t="s">
        <v>983</v>
      </c>
      <c r="L109" s="45" t="s">
        <v>1000</v>
      </c>
      <c r="M109" s="45" t="s">
        <v>1001</v>
      </c>
      <c r="N109" s="45" t="s">
        <v>1002</v>
      </c>
      <c r="O109" s="45" t="s">
        <v>987</v>
      </c>
      <c r="P109" s="45" t="s">
        <v>1004</v>
      </c>
      <c r="Q109" s="45" t="s">
        <v>1026</v>
      </c>
      <c r="R109" s="45" t="s">
        <v>1006</v>
      </c>
      <c r="S109" s="45" t="s">
        <v>1007</v>
      </c>
      <c r="T109" s="45" t="s">
        <v>1008</v>
      </c>
      <c r="U109" s="45" t="s">
        <v>1009</v>
      </c>
      <c r="V109" s="45" t="s">
        <v>1010</v>
      </c>
    </row>
    <row r="110" spans="1:22">
      <c r="A110" s="45" t="s">
        <v>1075</v>
      </c>
      <c r="B110" s="45" t="s">
        <v>995</v>
      </c>
      <c r="C110" s="45" t="s">
        <v>995</v>
      </c>
      <c r="D110" s="45" t="s">
        <v>996</v>
      </c>
      <c r="J110" s="45" t="s">
        <v>998</v>
      </c>
      <c r="K110" s="45" t="s">
        <v>983</v>
      </c>
      <c r="L110" s="45" t="s">
        <v>1000</v>
      </c>
      <c r="M110" s="45" t="s">
        <v>1001</v>
      </c>
      <c r="N110" s="45" t="s">
        <v>1002</v>
      </c>
      <c r="O110" s="45" t="s">
        <v>995</v>
      </c>
      <c r="P110" s="45" t="s">
        <v>995</v>
      </c>
      <c r="Q110" s="45" t="s">
        <v>995</v>
      </c>
      <c r="R110" s="45" t="s">
        <v>995</v>
      </c>
      <c r="S110" s="45" t="s">
        <v>995</v>
      </c>
      <c r="T110" s="45" t="s">
        <v>995</v>
      </c>
      <c r="U110" s="45" t="s">
        <v>995</v>
      </c>
      <c r="V110" s="45" t="s">
        <v>995</v>
      </c>
    </row>
    <row r="111" spans="1:22">
      <c r="A111" s="45" t="s">
        <v>274</v>
      </c>
      <c r="B111" s="45" t="s">
        <v>995</v>
      </c>
      <c r="C111" s="45" t="s">
        <v>995</v>
      </c>
      <c r="D111" s="45" t="s">
        <v>996</v>
      </c>
      <c r="J111" s="45" t="s">
        <v>998</v>
      </c>
      <c r="K111" s="45" t="s">
        <v>983</v>
      </c>
      <c r="L111" s="45" t="s">
        <v>1000</v>
      </c>
      <c r="M111" s="45" t="s">
        <v>1001</v>
      </c>
      <c r="N111" s="45" t="s">
        <v>1002</v>
      </c>
      <c r="O111" s="45" t="s">
        <v>1003</v>
      </c>
      <c r="P111" s="45" t="s">
        <v>1004</v>
      </c>
      <c r="Q111" s="45" t="s">
        <v>1005</v>
      </c>
      <c r="R111" s="45" t="s">
        <v>1006</v>
      </c>
      <c r="S111" s="45" t="s">
        <v>1007</v>
      </c>
      <c r="T111" s="45" t="s">
        <v>1008</v>
      </c>
      <c r="U111" s="45" t="s">
        <v>1009</v>
      </c>
      <c r="V111" s="45" t="s">
        <v>1010</v>
      </c>
    </row>
    <row r="112" spans="1:22">
      <c r="A112" s="45" t="s">
        <v>295</v>
      </c>
      <c r="B112" s="45" t="s">
        <v>995</v>
      </c>
      <c r="C112" s="45" t="s">
        <v>995</v>
      </c>
      <c r="D112" s="45" t="s">
        <v>996</v>
      </c>
      <c r="J112" s="45" t="s">
        <v>998</v>
      </c>
      <c r="K112" s="45" t="s">
        <v>983</v>
      </c>
      <c r="L112" s="45" t="s">
        <v>1000</v>
      </c>
      <c r="M112" s="45" t="s">
        <v>1001</v>
      </c>
      <c r="N112" s="45" t="s">
        <v>1002</v>
      </c>
      <c r="O112" s="45" t="s">
        <v>987</v>
      </c>
      <c r="P112" s="45" t="s">
        <v>1004</v>
      </c>
      <c r="Q112" s="45" t="s">
        <v>1005</v>
      </c>
      <c r="R112" s="45" t="s">
        <v>1006</v>
      </c>
      <c r="S112" s="45" t="s">
        <v>1007</v>
      </c>
      <c r="T112" s="45" t="s">
        <v>1008</v>
      </c>
      <c r="U112" s="45" t="s">
        <v>1009</v>
      </c>
      <c r="V112" s="45" t="s">
        <v>1010</v>
      </c>
    </row>
    <row r="113" spans="1:22">
      <c r="A113" s="45" t="s">
        <v>300</v>
      </c>
      <c r="B113" s="45" t="s">
        <v>995</v>
      </c>
      <c r="C113" s="45" t="s">
        <v>995</v>
      </c>
      <c r="D113" s="45" t="s">
        <v>996</v>
      </c>
      <c r="J113" s="45" t="s">
        <v>998</v>
      </c>
      <c r="K113" s="45" t="s">
        <v>999</v>
      </c>
      <c r="L113" s="45" t="s">
        <v>1000</v>
      </c>
      <c r="M113" s="45" t="s">
        <v>1001</v>
      </c>
      <c r="N113" s="45" t="s">
        <v>1002</v>
      </c>
      <c r="O113" s="45" t="s">
        <v>1003</v>
      </c>
      <c r="P113" s="45" t="s">
        <v>1004</v>
      </c>
      <c r="Q113" s="45" t="s">
        <v>1005</v>
      </c>
      <c r="R113" s="45" t="s">
        <v>1006</v>
      </c>
      <c r="S113" s="45" t="s">
        <v>1007</v>
      </c>
      <c r="T113" s="45" t="s">
        <v>1008</v>
      </c>
      <c r="U113" s="45" t="s">
        <v>1009</v>
      </c>
      <c r="V113" s="45" t="s">
        <v>1010</v>
      </c>
    </row>
    <row r="114" spans="1:22">
      <c r="A114" s="45" t="s">
        <v>315</v>
      </c>
      <c r="B114" s="45" t="s">
        <v>995</v>
      </c>
      <c r="C114" s="45" t="s">
        <v>995</v>
      </c>
      <c r="D114" s="45" t="s">
        <v>996</v>
      </c>
      <c r="J114" s="45" t="s">
        <v>998</v>
      </c>
      <c r="K114" s="45" t="s">
        <v>999</v>
      </c>
      <c r="L114" s="45" t="s">
        <v>1000</v>
      </c>
      <c r="M114" s="45" t="s">
        <v>1001</v>
      </c>
      <c r="N114" s="45" t="s">
        <v>1002</v>
      </c>
      <c r="O114" s="45" t="s">
        <v>1003</v>
      </c>
      <c r="P114" s="45" t="s">
        <v>1004</v>
      </c>
      <c r="Q114" s="45" t="s">
        <v>1005</v>
      </c>
      <c r="R114" s="45" t="s">
        <v>1006</v>
      </c>
      <c r="S114" s="45" t="s">
        <v>1007</v>
      </c>
      <c r="T114" s="45" t="s">
        <v>1008</v>
      </c>
      <c r="U114" s="45" t="s">
        <v>1009</v>
      </c>
      <c r="V114" s="45" t="s">
        <v>1010</v>
      </c>
    </row>
    <row r="115" spans="1:22">
      <c r="A115" s="45" t="s">
        <v>348</v>
      </c>
      <c r="B115" s="45" t="s">
        <v>995</v>
      </c>
      <c r="C115" s="45" t="s">
        <v>995</v>
      </c>
      <c r="D115" s="45" t="s">
        <v>996</v>
      </c>
      <c r="J115" s="45" t="s">
        <v>998</v>
      </c>
      <c r="K115" s="45" t="s">
        <v>999</v>
      </c>
      <c r="L115" s="45" t="s">
        <v>1000</v>
      </c>
      <c r="M115" s="45" t="s">
        <v>1001</v>
      </c>
      <c r="N115" s="45" t="s">
        <v>1002</v>
      </c>
      <c r="O115" s="45" t="s">
        <v>995</v>
      </c>
      <c r="P115" s="45" t="s">
        <v>995</v>
      </c>
      <c r="Q115" s="45" t="s">
        <v>995</v>
      </c>
      <c r="R115" s="45" t="s">
        <v>995</v>
      </c>
      <c r="S115" s="45" t="s">
        <v>995</v>
      </c>
      <c r="T115" s="45" t="s">
        <v>995</v>
      </c>
      <c r="U115" s="45" t="s">
        <v>995</v>
      </c>
      <c r="V115" s="45" t="s">
        <v>995</v>
      </c>
    </row>
    <row r="116" spans="1:22">
      <c r="A116" s="45" t="s">
        <v>1076</v>
      </c>
      <c r="B116" s="45" t="s">
        <v>995</v>
      </c>
      <c r="C116" s="45" t="s">
        <v>995</v>
      </c>
      <c r="D116" s="45" t="s">
        <v>996</v>
      </c>
      <c r="J116" s="45" t="s">
        <v>998</v>
      </c>
      <c r="K116" s="45" t="s">
        <v>999</v>
      </c>
      <c r="L116" s="45" t="s">
        <v>1000</v>
      </c>
      <c r="M116" s="45" t="s">
        <v>1001</v>
      </c>
      <c r="N116" s="45" t="s">
        <v>1002</v>
      </c>
      <c r="O116" s="45" t="s">
        <v>1003</v>
      </c>
      <c r="P116" s="45" t="s">
        <v>1004</v>
      </c>
      <c r="Q116" s="45" t="s">
        <v>1005</v>
      </c>
      <c r="R116" s="45" t="s">
        <v>1006</v>
      </c>
      <c r="S116" s="45" t="s">
        <v>1007</v>
      </c>
      <c r="T116" s="45" t="s">
        <v>1008</v>
      </c>
      <c r="U116" s="45" t="s">
        <v>1009</v>
      </c>
      <c r="V116" s="45" t="s">
        <v>1010</v>
      </c>
    </row>
    <row r="117" spans="1:22">
      <c r="A117" s="45" t="s">
        <v>388</v>
      </c>
      <c r="B117" s="45" t="s">
        <v>995</v>
      </c>
      <c r="C117" s="45" t="s">
        <v>995</v>
      </c>
      <c r="D117" s="45" t="s">
        <v>996</v>
      </c>
      <c r="J117" s="45" t="s">
        <v>998</v>
      </c>
      <c r="K117" s="45" t="s">
        <v>983</v>
      </c>
      <c r="L117" s="45" t="s">
        <v>1000</v>
      </c>
      <c r="M117" s="45" t="s">
        <v>1001</v>
      </c>
      <c r="N117" s="45" t="s">
        <v>1002</v>
      </c>
      <c r="O117" s="45" t="s">
        <v>1003</v>
      </c>
      <c r="P117" s="45" t="s">
        <v>1004</v>
      </c>
      <c r="Q117" s="45" t="s">
        <v>1005</v>
      </c>
      <c r="R117" s="45" t="s">
        <v>1006</v>
      </c>
      <c r="S117" s="45" t="s">
        <v>1007</v>
      </c>
      <c r="T117" s="45" t="s">
        <v>1008</v>
      </c>
      <c r="U117" s="45" t="s">
        <v>1009</v>
      </c>
      <c r="V117" s="45" t="s">
        <v>1010</v>
      </c>
    </row>
    <row r="118" spans="1:22">
      <c r="A118" s="45" t="s">
        <v>457</v>
      </c>
      <c r="B118" s="45" t="s">
        <v>995</v>
      </c>
      <c r="C118" s="45" t="s">
        <v>995</v>
      </c>
      <c r="D118" s="45" t="s">
        <v>996</v>
      </c>
      <c r="J118" s="45" t="s">
        <v>1034</v>
      </c>
      <c r="K118" s="45" t="s">
        <v>983</v>
      </c>
      <c r="L118" s="45" t="s">
        <v>1000</v>
      </c>
      <c r="M118" s="45" t="s">
        <v>1001</v>
      </c>
      <c r="N118" s="45" t="s">
        <v>1002</v>
      </c>
      <c r="O118" s="45" t="s">
        <v>995</v>
      </c>
      <c r="P118" s="45" t="s">
        <v>995</v>
      </c>
      <c r="Q118" s="45" t="s">
        <v>995</v>
      </c>
      <c r="R118" s="45" t="s">
        <v>995</v>
      </c>
      <c r="S118" s="45" t="s">
        <v>995</v>
      </c>
      <c r="T118" s="45" t="s">
        <v>995</v>
      </c>
      <c r="U118" s="45" t="s">
        <v>995</v>
      </c>
      <c r="V118" s="45" t="s">
        <v>995</v>
      </c>
    </row>
    <row r="119" spans="1:22">
      <c r="A119" s="45" t="s">
        <v>459</v>
      </c>
      <c r="B119" s="45" t="s">
        <v>995</v>
      </c>
      <c r="C119" s="45" t="s">
        <v>995</v>
      </c>
      <c r="D119" s="45" t="s">
        <v>996</v>
      </c>
      <c r="J119" s="45" t="s">
        <v>998</v>
      </c>
      <c r="K119" s="45" t="s">
        <v>999</v>
      </c>
      <c r="L119" s="45" t="s">
        <v>1000</v>
      </c>
      <c r="M119" s="45" t="s">
        <v>1001</v>
      </c>
      <c r="N119" s="45" t="s">
        <v>1002</v>
      </c>
      <c r="O119" s="45" t="s">
        <v>995</v>
      </c>
      <c r="P119" s="45" t="s">
        <v>995</v>
      </c>
      <c r="Q119" s="45" t="s">
        <v>995</v>
      </c>
      <c r="R119" s="45" t="s">
        <v>995</v>
      </c>
      <c r="S119" s="45" t="s">
        <v>995</v>
      </c>
      <c r="T119" s="45" t="s">
        <v>995</v>
      </c>
      <c r="U119" s="45" t="s">
        <v>995</v>
      </c>
      <c r="V119" s="45" t="s">
        <v>995</v>
      </c>
    </row>
    <row r="120" spans="1:22">
      <c r="A120" s="45" t="s">
        <v>1077</v>
      </c>
      <c r="B120" s="45" t="s">
        <v>995</v>
      </c>
      <c r="C120" s="45" t="s">
        <v>995</v>
      </c>
      <c r="D120" s="45" t="s">
        <v>996</v>
      </c>
      <c r="J120" s="45" t="s">
        <v>998</v>
      </c>
      <c r="K120" s="45" t="s">
        <v>999</v>
      </c>
      <c r="L120" s="45" t="s">
        <v>1000</v>
      </c>
      <c r="M120" s="45" t="s">
        <v>1001</v>
      </c>
      <c r="N120" s="45" t="s">
        <v>1002</v>
      </c>
      <c r="O120" s="45" t="s">
        <v>995</v>
      </c>
      <c r="P120" s="45" t="s">
        <v>995</v>
      </c>
      <c r="Q120" s="45" t="s">
        <v>995</v>
      </c>
      <c r="R120" s="45" t="s">
        <v>995</v>
      </c>
      <c r="S120" s="45" t="s">
        <v>995</v>
      </c>
      <c r="T120" s="45" t="s">
        <v>995</v>
      </c>
      <c r="U120" s="45" t="s">
        <v>995</v>
      </c>
      <c r="V120" s="45" t="s">
        <v>995</v>
      </c>
    </row>
    <row r="121" spans="1:22">
      <c r="A121" s="45" t="s">
        <v>491</v>
      </c>
      <c r="B121" s="45" t="s">
        <v>995</v>
      </c>
      <c r="C121" s="45" t="s">
        <v>995</v>
      </c>
      <c r="D121" s="45" t="s">
        <v>996</v>
      </c>
      <c r="J121" s="45" t="s">
        <v>998</v>
      </c>
      <c r="K121" s="45" t="s">
        <v>983</v>
      </c>
      <c r="L121" s="45" t="s">
        <v>1000</v>
      </c>
      <c r="M121" s="45" t="s">
        <v>1001</v>
      </c>
      <c r="N121" s="45" t="s">
        <v>1002</v>
      </c>
      <c r="O121" s="45" t="s">
        <v>1003</v>
      </c>
      <c r="P121" s="45" t="s">
        <v>1004</v>
      </c>
      <c r="Q121" s="45" t="s">
        <v>1005</v>
      </c>
      <c r="R121" s="45" t="s">
        <v>1006</v>
      </c>
      <c r="S121" s="45" t="s">
        <v>1007</v>
      </c>
      <c r="T121" s="45" t="s">
        <v>1008</v>
      </c>
      <c r="U121" s="45" t="s">
        <v>1009</v>
      </c>
      <c r="V121" s="45" t="s">
        <v>1010</v>
      </c>
    </row>
    <row r="122" spans="1:22">
      <c r="A122" s="45" t="s">
        <v>1078</v>
      </c>
      <c r="B122" s="45" t="s">
        <v>995</v>
      </c>
      <c r="C122" s="45" t="s">
        <v>995</v>
      </c>
      <c r="D122" s="45" t="s">
        <v>1033</v>
      </c>
      <c r="J122" s="45" t="s">
        <v>998</v>
      </c>
      <c r="K122" s="45" t="s">
        <v>983</v>
      </c>
      <c r="L122" s="45" t="s">
        <v>1000</v>
      </c>
      <c r="M122" s="45" t="s">
        <v>1001</v>
      </c>
      <c r="N122" s="45" t="s">
        <v>1002</v>
      </c>
      <c r="O122" s="45" t="s">
        <v>1003</v>
      </c>
      <c r="P122" s="45" t="s">
        <v>1004</v>
      </c>
      <c r="Q122" s="45" t="s">
        <v>1005</v>
      </c>
      <c r="R122" s="45" t="s">
        <v>1006</v>
      </c>
      <c r="S122" s="45" t="s">
        <v>1007</v>
      </c>
      <c r="T122" s="45" t="s">
        <v>1008</v>
      </c>
      <c r="U122" s="45" t="s">
        <v>1009</v>
      </c>
      <c r="V122" s="45" t="s">
        <v>1010</v>
      </c>
    </row>
    <row r="123" spans="1:22">
      <c r="A123" s="45" t="s">
        <v>1079</v>
      </c>
      <c r="B123" s="45" t="s">
        <v>995</v>
      </c>
      <c r="C123" s="45" t="s">
        <v>995</v>
      </c>
      <c r="D123" s="45" t="s">
        <v>996</v>
      </c>
      <c r="J123" s="45" t="s">
        <v>998</v>
      </c>
      <c r="K123" s="45" t="s">
        <v>983</v>
      </c>
      <c r="L123" s="45" t="s">
        <v>1000</v>
      </c>
      <c r="M123" s="45" t="s">
        <v>1001</v>
      </c>
      <c r="N123" s="45" t="s">
        <v>1002</v>
      </c>
      <c r="O123" s="45" t="s">
        <v>987</v>
      </c>
      <c r="P123" s="45" t="s">
        <v>1004</v>
      </c>
      <c r="Q123" s="45" t="s">
        <v>1005</v>
      </c>
      <c r="R123" s="45" t="s">
        <v>1006</v>
      </c>
      <c r="S123" s="45" t="s">
        <v>1007</v>
      </c>
      <c r="T123" s="45" t="s">
        <v>1008</v>
      </c>
      <c r="U123" s="45" t="s">
        <v>1009</v>
      </c>
      <c r="V123" s="45" t="s">
        <v>1010</v>
      </c>
    </row>
    <row r="124" spans="1:22">
      <c r="A124" s="45" t="s">
        <v>1080</v>
      </c>
      <c r="B124" s="45" t="s">
        <v>995</v>
      </c>
      <c r="C124" s="45" t="s">
        <v>995</v>
      </c>
      <c r="D124" s="45" t="s">
        <v>996</v>
      </c>
      <c r="J124" s="45" t="s">
        <v>998</v>
      </c>
      <c r="K124" s="45" t="s">
        <v>999</v>
      </c>
      <c r="L124" s="45" t="s">
        <v>1000</v>
      </c>
      <c r="M124" s="45" t="s">
        <v>1001</v>
      </c>
      <c r="N124" s="45" t="s">
        <v>1002</v>
      </c>
      <c r="O124" s="45" t="s">
        <v>1003</v>
      </c>
      <c r="P124" s="45" t="s">
        <v>1004</v>
      </c>
      <c r="Q124" s="45" t="s">
        <v>1005</v>
      </c>
      <c r="R124" s="45" t="s">
        <v>1006</v>
      </c>
      <c r="S124" s="45" t="s">
        <v>1007</v>
      </c>
      <c r="T124" s="45" t="s">
        <v>1008</v>
      </c>
      <c r="U124" s="45" t="s">
        <v>1009</v>
      </c>
      <c r="V124" s="45" t="s">
        <v>1010</v>
      </c>
    </row>
    <row r="125" spans="1:22">
      <c r="A125" s="45" t="s">
        <v>1081</v>
      </c>
      <c r="B125" s="45" t="s">
        <v>995</v>
      </c>
      <c r="C125" s="45" t="s">
        <v>995</v>
      </c>
      <c r="D125" s="45" t="s">
        <v>996</v>
      </c>
      <c r="J125" s="45" t="s">
        <v>998</v>
      </c>
      <c r="K125" s="45" t="s">
        <v>999</v>
      </c>
      <c r="L125" s="45" t="s">
        <v>1000</v>
      </c>
      <c r="M125" s="45" t="s">
        <v>1001</v>
      </c>
      <c r="N125" s="45" t="s">
        <v>1002</v>
      </c>
      <c r="O125" s="45" t="s">
        <v>1003</v>
      </c>
      <c r="P125" s="45" t="s">
        <v>1004</v>
      </c>
      <c r="Q125" s="45" t="s">
        <v>1005</v>
      </c>
      <c r="R125" s="45" t="s">
        <v>1006</v>
      </c>
      <c r="S125" s="45" t="s">
        <v>1007</v>
      </c>
      <c r="T125" s="45" t="s">
        <v>1008</v>
      </c>
      <c r="U125" s="45" t="s">
        <v>1009</v>
      </c>
      <c r="V125" s="45" t="s">
        <v>1010</v>
      </c>
    </row>
    <row r="126" spans="1:22">
      <c r="A126" s="45" t="s">
        <v>1082</v>
      </c>
      <c r="B126" s="45" t="s">
        <v>995</v>
      </c>
      <c r="C126" s="45" t="s">
        <v>995</v>
      </c>
      <c r="D126" s="45" t="s">
        <v>996</v>
      </c>
      <c r="J126" s="45" t="s">
        <v>998</v>
      </c>
      <c r="K126" s="45" t="s">
        <v>999</v>
      </c>
      <c r="L126" s="45" t="s">
        <v>1000</v>
      </c>
      <c r="M126" s="45" t="s">
        <v>1001</v>
      </c>
      <c r="N126" s="45" t="s">
        <v>1002</v>
      </c>
      <c r="O126" s="45" t="s">
        <v>1003</v>
      </c>
      <c r="P126" s="45" t="s">
        <v>1004</v>
      </c>
      <c r="Q126" s="45" t="s">
        <v>1005</v>
      </c>
      <c r="R126" s="45" t="s">
        <v>1006</v>
      </c>
      <c r="S126" s="45" t="s">
        <v>1007</v>
      </c>
      <c r="T126" s="45" t="s">
        <v>1008</v>
      </c>
      <c r="U126" s="45" t="s">
        <v>1009</v>
      </c>
      <c r="V126" s="45" t="s">
        <v>1010</v>
      </c>
    </row>
    <row r="127" spans="1:22">
      <c r="A127" s="45" t="s">
        <v>646</v>
      </c>
      <c r="B127" s="45" t="s">
        <v>995</v>
      </c>
      <c r="C127" s="45" t="s">
        <v>995</v>
      </c>
      <c r="D127" s="45" t="s">
        <v>996</v>
      </c>
      <c r="J127" s="45" t="s">
        <v>998</v>
      </c>
      <c r="K127" s="45" t="s">
        <v>999</v>
      </c>
      <c r="L127" s="45" t="s">
        <v>1000</v>
      </c>
      <c r="M127" s="45" t="s">
        <v>1001</v>
      </c>
      <c r="N127" s="45" t="s">
        <v>1002</v>
      </c>
      <c r="O127" s="45" t="s">
        <v>1003</v>
      </c>
      <c r="P127" s="45" t="s">
        <v>1004</v>
      </c>
      <c r="Q127" s="45" t="s">
        <v>1005</v>
      </c>
      <c r="R127" s="45" t="s">
        <v>1006</v>
      </c>
      <c r="S127" s="45" t="s">
        <v>1007</v>
      </c>
      <c r="T127" s="45" t="s">
        <v>1008</v>
      </c>
      <c r="U127" s="45" t="s">
        <v>1009</v>
      </c>
      <c r="V127" s="45" t="s">
        <v>1010</v>
      </c>
    </row>
    <row r="128" spans="1:22">
      <c r="A128" s="45" t="s">
        <v>1083</v>
      </c>
      <c r="B128" s="45" t="s">
        <v>995</v>
      </c>
      <c r="C128" s="45" t="s">
        <v>995</v>
      </c>
      <c r="D128" s="45" t="s">
        <v>996</v>
      </c>
      <c r="J128" s="45" t="s">
        <v>998</v>
      </c>
      <c r="K128" s="45" t="s">
        <v>983</v>
      </c>
      <c r="L128" s="45" t="s">
        <v>1000</v>
      </c>
      <c r="M128" s="45" t="s">
        <v>1001</v>
      </c>
      <c r="N128" s="45" t="s">
        <v>1002</v>
      </c>
      <c r="O128" s="45" t="s">
        <v>1003</v>
      </c>
      <c r="P128" s="45" t="s">
        <v>1004</v>
      </c>
      <c r="Q128" s="45" t="s">
        <v>1005</v>
      </c>
      <c r="R128" s="45" t="s">
        <v>1006</v>
      </c>
      <c r="S128" s="45" t="s">
        <v>1007</v>
      </c>
      <c r="T128" s="45" t="s">
        <v>1008</v>
      </c>
      <c r="U128" s="45" t="s">
        <v>1009</v>
      </c>
      <c r="V128" s="45" t="s">
        <v>1010</v>
      </c>
    </row>
    <row r="129" spans="1:22">
      <c r="A129" s="45" t="s">
        <v>688</v>
      </c>
      <c r="B129" s="45" t="s">
        <v>995</v>
      </c>
      <c r="C129" s="45" t="s">
        <v>995</v>
      </c>
      <c r="D129" s="45" t="s">
        <v>996</v>
      </c>
      <c r="J129" s="45" t="s">
        <v>998</v>
      </c>
      <c r="K129" s="45" t="s">
        <v>983</v>
      </c>
      <c r="L129" s="45" t="s">
        <v>1000</v>
      </c>
      <c r="M129" s="45" t="s">
        <v>1001</v>
      </c>
      <c r="N129" s="45" t="s">
        <v>1002</v>
      </c>
      <c r="O129" s="45" t="s">
        <v>987</v>
      </c>
      <c r="P129" s="45" t="s">
        <v>1004</v>
      </c>
      <c r="Q129" s="45" t="s">
        <v>1005</v>
      </c>
      <c r="R129" s="45" t="s">
        <v>1006</v>
      </c>
      <c r="S129" s="45" t="s">
        <v>1007</v>
      </c>
      <c r="T129" s="45" t="s">
        <v>1008</v>
      </c>
      <c r="U129" s="45" t="s">
        <v>1009</v>
      </c>
      <c r="V129" s="45" t="s">
        <v>1010</v>
      </c>
    </row>
    <row r="130" spans="1:22">
      <c r="A130" s="45" t="s">
        <v>701</v>
      </c>
      <c r="B130" s="45" t="s">
        <v>995</v>
      </c>
      <c r="C130" s="45" t="s">
        <v>995</v>
      </c>
      <c r="D130" s="45" t="s">
        <v>996</v>
      </c>
      <c r="J130" s="45" t="s">
        <v>998</v>
      </c>
      <c r="K130" s="45" t="s">
        <v>999</v>
      </c>
      <c r="L130" s="45" t="s">
        <v>1000</v>
      </c>
      <c r="M130" s="45" t="s">
        <v>1001</v>
      </c>
      <c r="N130" s="45" t="s">
        <v>1002</v>
      </c>
      <c r="O130" s="45" t="s">
        <v>1003</v>
      </c>
      <c r="P130" s="45" t="s">
        <v>1004</v>
      </c>
      <c r="Q130" s="45" t="s">
        <v>1005</v>
      </c>
      <c r="R130" s="45" t="s">
        <v>1006</v>
      </c>
      <c r="S130" s="45" t="s">
        <v>1007</v>
      </c>
      <c r="T130" s="45" t="s">
        <v>1008</v>
      </c>
      <c r="U130" s="45" t="s">
        <v>1009</v>
      </c>
      <c r="V130" s="45" t="s">
        <v>1010</v>
      </c>
    </row>
    <row r="131" spans="1:22">
      <c r="A131" s="45" t="s">
        <v>1084</v>
      </c>
      <c r="B131" s="45" t="s">
        <v>995</v>
      </c>
      <c r="C131" s="45" t="s">
        <v>995</v>
      </c>
      <c r="D131" s="45" t="s">
        <v>996</v>
      </c>
      <c r="J131" s="45" t="s">
        <v>998</v>
      </c>
      <c r="K131" s="45" t="s">
        <v>983</v>
      </c>
      <c r="L131" s="45" t="s">
        <v>1000</v>
      </c>
      <c r="M131" s="45" t="s">
        <v>1001</v>
      </c>
      <c r="N131" s="45" t="s">
        <v>1002</v>
      </c>
      <c r="O131" s="45" t="s">
        <v>995</v>
      </c>
      <c r="P131" s="45" t="s">
        <v>995</v>
      </c>
      <c r="Q131" s="45" t="s">
        <v>995</v>
      </c>
      <c r="R131" s="45" t="s">
        <v>995</v>
      </c>
      <c r="S131" s="45" t="s">
        <v>995</v>
      </c>
      <c r="T131" s="45" t="s">
        <v>995</v>
      </c>
      <c r="U131" s="45" t="s">
        <v>995</v>
      </c>
      <c r="V131" s="45" t="s">
        <v>995</v>
      </c>
    </row>
    <row r="132" spans="1:22">
      <c r="A132" s="45" t="s">
        <v>774</v>
      </c>
      <c r="B132" s="45" t="s">
        <v>995</v>
      </c>
      <c r="C132" s="45" t="s">
        <v>995</v>
      </c>
      <c r="D132" s="45" t="s">
        <v>996</v>
      </c>
      <c r="J132" s="45" t="s">
        <v>998</v>
      </c>
      <c r="K132" s="45" t="s">
        <v>999</v>
      </c>
      <c r="L132" s="45" t="s">
        <v>1000</v>
      </c>
      <c r="M132" s="45" t="s">
        <v>1001</v>
      </c>
      <c r="N132" s="45" t="s">
        <v>1002</v>
      </c>
      <c r="O132" s="45" t="s">
        <v>1003</v>
      </c>
      <c r="P132" s="45" t="s">
        <v>1004</v>
      </c>
      <c r="Q132" s="45" t="s">
        <v>1005</v>
      </c>
      <c r="R132" s="45" t="s">
        <v>1006</v>
      </c>
      <c r="S132" s="45" t="s">
        <v>1007</v>
      </c>
      <c r="T132" s="45" t="s">
        <v>1008</v>
      </c>
      <c r="U132" s="45" t="s">
        <v>1009</v>
      </c>
      <c r="V132" s="45" t="s">
        <v>1010</v>
      </c>
    </row>
    <row r="133" spans="1:22">
      <c r="A133" s="45" t="s">
        <v>792</v>
      </c>
      <c r="B133" s="45" t="s">
        <v>995</v>
      </c>
      <c r="C133" s="45" t="s">
        <v>995</v>
      </c>
      <c r="D133" s="45" t="s">
        <v>996</v>
      </c>
      <c r="J133" s="45" t="s">
        <v>998</v>
      </c>
      <c r="K133" s="45" t="s">
        <v>983</v>
      </c>
      <c r="L133" s="45" t="s">
        <v>1000</v>
      </c>
      <c r="M133" s="45" t="s">
        <v>1001</v>
      </c>
      <c r="N133" s="45" t="s">
        <v>1002</v>
      </c>
      <c r="O133" s="45" t="s">
        <v>995</v>
      </c>
      <c r="P133" s="45" t="s">
        <v>995</v>
      </c>
      <c r="Q133" s="45" t="s">
        <v>995</v>
      </c>
      <c r="R133" s="45" t="s">
        <v>995</v>
      </c>
      <c r="S133" s="45" t="s">
        <v>995</v>
      </c>
      <c r="T133" s="45" t="s">
        <v>995</v>
      </c>
      <c r="U133" s="45" t="s">
        <v>995</v>
      </c>
      <c r="V133" s="45" t="s">
        <v>995</v>
      </c>
    </row>
    <row r="134" spans="1:22">
      <c r="A134" s="45" t="s">
        <v>1085</v>
      </c>
      <c r="B134" s="45" t="s">
        <v>995</v>
      </c>
      <c r="C134" s="45" t="s">
        <v>995</v>
      </c>
      <c r="D134" s="45" t="s">
        <v>996</v>
      </c>
      <c r="J134" s="45" t="s">
        <v>998</v>
      </c>
      <c r="K134" s="45" t="s">
        <v>999</v>
      </c>
      <c r="L134" s="45" t="s">
        <v>1000</v>
      </c>
      <c r="M134" s="45" t="s">
        <v>1001</v>
      </c>
      <c r="N134" s="45" t="s">
        <v>1002</v>
      </c>
      <c r="O134" s="45" t="s">
        <v>1003</v>
      </c>
      <c r="P134" s="45" t="s">
        <v>1004</v>
      </c>
      <c r="Q134" s="45" t="s">
        <v>1005</v>
      </c>
      <c r="R134" s="45" t="s">
        <v>1006</v>
      </c>
      <c r="S134" s="45" t="s">
        <v>1007</v>
      </c>
      <c r="T134" s="45" t="s">
        <v>1008</v>
      </c>
      <c r="U134" s="45" t="s">
        <v>1009</v>
      </c>
      <c r="V134" s="45" t="s">
        <v>1010</v>
      </c>
    </row>
    <row r="135" spans="1:22">
      <c r="A135" s="45" t="s">
        <v>797</v>
      </c>
      <c r="B135" s="45" t="s">
        <v>995</v>
      </c>
      <c r="C135" s="45" t="s">
        <v>995</v>
      </c>
      <c r="D135" s="45" t="s">
        <v>996</v>
      </c>
      <c r="J135" s="45" t="s">
        <v>998</v>
      </c>
      <c r="K135" s="45" t="s">
        <v>999</v>
      </c>
      <c r="L135" s="45" t="s">
        <v>1000</v>
      </c>
      <c r="M135" s="45" t="s">
        <v>1001</v>
      </c>
      <c r="N135" s="45" t="s">
        <v>1002</v>
      </c>
      <c r="O135" s="45" t="s">
        <v>1003</v>
      </c>
      <c r="P135" s="45" t="s">
        <v>1004</v>
      </c>
      <c r="Q135" s="45" t="s">
        <v>1005</v>
      </c>
      <c r="R135" s="45" t="s">
        <v>1006</v>
      </c>
      <c r="S135" s="45" t="s">
        <v>1007</v>
      </c>
      <c r="T135" s="45" t="s">
        <v>1008</v>
      </c>
      <c r="U135" s="45" t="s">
        <v>1009</v>
      </c>
      <c r="V135" s="45" t="s">
        <v>1010</v>
      </c>
    </row>
    <row r="136" spans="1:22">
      <c r="A136" s="45" t="s">
        <v>1086</v>
      </c>
      <c r="B136" s="45" t="s">
        <v>995</v>
      </c>
      <c r="C136" s="45" t="s">
        <v>995</v>
      </c>
      <c r="D136" s="45" t="s">
        <v>996</v>
      </c>
      <c r="J136" s="45" t="s">
        <v>1034</v>
      </c>
      <c r="K136" s="45" t="s">
        <v>983</v>
      </c>
      <c r="L136" s="45" t="s">
        <v>1000</v>
      </c>
      <c r="M136" s="45" t="s">
        <v>1001</v>
      </c>
      <c r="N136" s="45" t="s">
        <v>1002</v>
      </c>
      <c r="O136" s="45" t="s">
        <v>1003</v>
      </c>
      <c r="P136" s="45" t="s">
        <v>1004</v>
      </c>
      <c r="Q136" s="45" t="s">
        <v>1026</v>
      </c>
      <c r="R136" s="45" t="s">
        <v>1006</v>
      </c>
      <c r="S136" s="45" t="s">
        <v>1007</v>
      </c>
      <c r="T136" s="45" t="s">
        <v>1008</v>
      </c>
      <c r="U136" s="45" t="s">
        <v>1009</v>
      </c>
      <c r="V136" s="45" t="s">
        <v>1010</v>
      </c>
    </row>
    <row r="137" spans="1:22">
      <c r="A137" s="45" t="s">
        <v>1087</v>
      </c>
      <c r="B137" s="45" t="s">
        <v>995</v>
      </c>
      <c r="C137" s="45" t="s">
        <v>995</v>
      </c>
      <c r="D137" s="45" t="s">
        <v>996</v>
      </c>
      <c r="J137" s="45" t="s">
        <v>998</v>
      </c>
      <c r="K137" s="45" t="s">
        <v>983</v>
      </c>
      <c r="L137" s="45" t="s">
        <v>1000</v>
      </c>
      <c r="M137" s="45" t="s">
        <v>1001</v>
      </c>
      <c r="N137" s="45" t="s">
        <v>1002</v>
      </c>
      <c r="O137" s="45" t="s">
        <v>987</v>
      </c>
      <c r="P137" s="45" t="s">
        <v>1004</v>
      </c>
      <c r="Q137" s="45" t="s">
        <v>1005</v>
      </c>
      <c r="R137" s="45" t="s">
        <v>1006</v>
      </c>
      <c r="S137" s="45" t="s">
        <v>1007</v>
      </c>
      <c r="T137" s="45" t="s">
        <v>1008</v>
      </c>
      <c r="U137" s="45" t="s">
        <v>1009</v>
      </c>
      <c r="V137" s="45" t="s">
        <v>1010</v>
      </c>
    </row>
    <row r="138" spans="1:22">
      <c r="A138" s="45" t="s">
        <v>1088</v>
      </c>
      <c r="B138" s="45" t="s">
        <v>995</v>
      </c>
      <c r="C138" s="45" t="s">
        <v>995</v>
      </c>
      <c r="D138" s="45" t="s">
        <v>996</v>
      </c>
      <c r="J138" s="45" t="s">
        <v>998</v>
      </c>
      <c r="K138" s="45" t="s">
        <v>983</v>
      </c>
      <c r="L138" s="45" t="s">
        <v>1000</v>
      </c>
      <c r="M138" s="45" t="s">
        <v>1001</v>
      </c>
      <c r="N138" s="45" t="s">
        <v>1002</v>
      </c>
      <c r="O138" s="45" t="s">
        <v>987</v>
      </c>
      <c r="P138" s="45" t="s">
        <v>1004</v>
      </c>
      <c r="Q138" s="45" t="s">
        <v>1026</v>
      </c>
      <c r="R138" s="45" t="s">
        <v>1006</v>
      </c>
      <c r="S138" s="45" t="s">
        <v>1007</v>
      </c>
      <c r="T138" s="45" t="s">
        <v>1008</v>
      </c>
      <c r="U138" s="45" t="s">
        <v>1009</v>
      </c>
      <c r="V138" s="45" t="s">
        <v>1010</v>
      </c>
    </row>
    <row r="139" spans="1:22">
      <c r="A139" s="45" t="s">
        <v>1089</v>
      </c>
      <c r="B139" s="45" t="s">
        <v>995</v>
      </c>
      <c r="C139" s="45" t="s">
        <v>995</v>
      </c>
      <c r="D139" s="45" t="s">
        <v>996</v>
      </c>
      <c r="J139" s="45" t="s">
        <v>998</v>
      </c>
      <c r="K139" s="45" t="s">
        <v>983</v>
      </c>
      <c r="L139" s="45" t="s">
        <v>1000</v>
      </c>
      <c r="M139" s="45" t="s">
        <v>1001</v>
      </c>
      <c r="N139" s="45" t="s">
        <v>1002</v>
      </c>
      <c r="O139" s="45" t="s">
        <v>987</v>
      </c>
      <c r="P139" s="45" t="s">
        <v>1004</v>
      </c>
      <c r="Q139" s="45" t="s">
        <v>1005</v>
      </c>
      <c r="R139" s="45" t="s">
        <v>1006</v>
      </c>
      <c r="S139" s="45" t="s">
        <v>1007</v>
      </c>
      <c r="T139" s="45" t="s">
        <v>1008</v>
      </c>
      <c r="U139" s="45" t="s">
        <v>1009</v>
      </c>
      <c r="V139" s="45" t="s">
        <v>1010</v>
      </c>
    </row>
    <row r="140" spans="1:22">
      <c r="A140" s="45" t="s">
        <v>262</v>
      </c>
      <c r="B140" s="45" t="s">
        <v>995</v>
      </c>
      <c r="C140" s="45" t="s">
        <v>995</v>
      </c>
      <c r="D140" s="45" t="s">
        <v>996</v>
      </c>
      <c r="J140" s="45" t="s">
        <v>998</v>
      </c>
      <c r="K140" s="45" t="s">
        <v>983</v>
      </c>
      <c r="L140" s="45" t="s">
        <v>1000</v>
      </c>
      <c r="M140" s="45" t="s">
        <v>1001</v>
      </c>
      <c r="N140" s="45" t="s">
        <v>1002</v>
      </c>
      <c r="O140" s="45" t="s">
        <v>1003</v>
      </c>
      <c r="P140" s="45" t="s">
        <v>1004</v>
      </c>
      <c r="Q140" s="45" t="s">
        <v>1005</v>
      </c>
      <c r="R140" s="45" t="s">
        <v>1006</v>
      </c>
      <c r="S140" s="45" t="s">
        <v>1007</v>
      </c>
      <c r="T140" s="45" t="s">
        <v>1008</v>
      </c>
      <c r="U140" s="45" t="s">
        <v>1009</v>
      </c>
      <c r="V140" s="45" t="s">
        <v>1010</v>
      </c>
    </row>
    <row r="141" spans="1:22">
      <c r="A141" s="45" t="s">
        <v>303</v>
      </c>
      <c r="B141" s="45" t="s">
        <v>995</v>
      </c>
      <c r="C141" s="45" t="s">
        <v>995</v>
      </c>
      <c r="D141" s="45" t="s">
        <v>996</v>
      </c>
      <c r="J141" s="45" t="s">
        <v>998</v>
      </c>
      <c r="K141" s="45" t="s">
        <v>983</v>
      </c>
      <c r="L141" s="45" t="s">
        <v>1000</v>
      </c>
      <c r="M141" s="45" t="s">
        <v>1001</v>
      </c>
      <c r="N141" s="45" t="s">
        <v>1002</v>
      </c>
      <c r="O141" s="45" t="s">
        <v>987</v>
      </c>
      <c r="P141" s="45" t="s">
        <v>1004</v>
      </c>
      <c r="Q141" s="45" t="s">
        <v>1026</v>
      </c>
      <c r="R141" s="45" t="s">
        <v>1006</v>
      </c>
      <c r="S141" s="45" t="s">
        <v>1007</v>
      </c>
      <c r="T141" s="45" t="s">
        <v>1008</v>
      </c>
      <c r="U141" s="45" t="s">
        <v>1009</v>
      </c>
      <c r="V141" s="45" t="s">
        <v>1010</v>
      </c>
    </row>
    <row r="142" spans="1:22">
      <c r="A142" s="45" t="s">
        <v>1090</v>
      </c>
      <c r="B142" s="45" t="s">
        <v>995</v>
      </c>
      <c r="C142" s="45" t="s">
        <v>995</v>
      </c>
      <c r="D142" s="45" t="s">
        <v>996</v>
      </c>
      <c r="J142" s="45" t="s">
        <v>998</v>
      </c>
      <c r="K142" s="45" t="s">
        <v>983</v>
      </c>
      <c r="L142" s="45" t="s">
        <v>1000</v>
      </c>
      <c r="M142" s="45" t="s">
        <v>1001</v>
      </c>
      <c r="N142" s="45" t="s">
        <v>1002</v>
      </c>
      <c r="O142" s="45" t="s">
        <v>987</v>
      </c>
      <c r="P142" s="45" t="s">
        <v>1004</v>
      </c>
      <c r="Q142" s="45" t="s">
        <v>1005</v>
      </c>
      <c r="R142" s="45" t="s">
        <v>1006</v>
      </c>
      <c r="S142" s="45" t="s">
        <v>1007</v>
      </c>
      <c r="T142" s="45" t="s">
        <v>1008</v>
      </c>
      <c r="U142" s="45" t="s">
        <v>1009</v>
      </c>
      <c r="V142" s="45" t="s">
        <v>1010</v>
      </c>
    </row>
    <row r="143" spans="1:22">
      <c r="A143" s="45" t="s">
        <v>1091</v>
      </c>
      <c r="B143" s="45" t="s">
        <v>995</v>
      </c>
      <c r="C143" s="45" t="s">
        <v>995</v>
      </c>
      <c r="D143" s="45" t="s">
        <v>996</v>
      </c>
      <c r="J143" s="45" t="s">
        <v>998</v>
      </c>
      <c r="K143" s="45" t="s">
        <v>983</v>
      </c>
      <c r="L143" s="45" t="s">
        <v>1000</v>
      </c>
      <c r="M143" s="45" t="s">
        <v>1001</v>
      </c>
      <c r="N143" s="45" t="s">
        <v>1002</v>
      </c>
      <c r="O143" s="45" t="s">
        <v>1003</v>
      </c>
      <c r="P143" s="45" t="s">
        <v>1004</v>
      </c>
      <c r="Q143" s="45" t="s">
        <v>1005</v>
      </c>
      <c r="R143" s="45" t="s">
        <v>1006</v>
      </c>
      <c r="S143" s="45" t="s">
        <v>1007</v>
      </c>
      <c r="T143" s="45" t="s">
        <v>1008</v>
      </c>
      <c r="U143" s="45" t="s">
        <v>1009</v>
      </c>
      <c r="V143" s="45" t="s">
        <v>1010</v>
      </c>
    </row>
    <row r="144" spans="1:22">
      <c r="A144" s="45" t="s">
        <v>461</v>
      </c>
      <c r="B144" s="45" t="s">
        <v>995</v>
      </c>
      <c r="C144" s="45" t="s">
        <v>995</v>
      </c>
      <c r="D144" s="45" t="s">
        <v>996</v>
      </c>
      <c r="J144" s="45" t="s">
        <v>998</v>
      </c>
      <c r="K144" s="45" t="s">
        <v>983</v>
      </c>
      <c r="L144" s="45" t="s">
        <v>1000</v>
      </c>
      <c r="M144" s="45" t="s">
        <v>1001</v>
      </c>
      <c r="N144" s="45" t="s">
        <v>1002</v>
      </c>
      <c r="O144" s="45" t="s">
        <v>995</v>
      </c>
      <c r="P144" s="45" t="s">
        <v>995</v>
      </c>
      <c r="Q144" s="45" t="s">
        <v>995</v>
      </c>
      <c r="R144" s="45" t="s">
        <v>995</v>
      </c>
      <c r="S144" s="45" t="s">
        <v>995</v>
      </c>
      <c r="T144" s="45" t="s">
        <v>995</v>
      </c>
      <c r="U144" s="45" t="s">
        <v>995</v>
      </c>
      <c r="V144" s="45" t="s">
        <v>995</v>
      </c>
    </row>
    <row r="145" spans="1:22">
      <c r="A145" s="45" t="s">
        <v>475</v>
      </c>
      <c r="B145" s="45" t="s">
        <v>995</v>
      </c>
      <c r="C145" s="45" t="s">
        <v>995</v>
      </c>
      <c r="D145" s="45" t="s">
        <v>996</v>
      </c>
      <c r="J145" s="45" t="s">
        <v>998</v>
      </c>
      <c r="K145" s="45" t="s">
        <v>983</v>
      </c>
      <c r="L145" s="45" t="s">
        <v>1000</v>
      </c>
      <c r="M145" s="45" t="s">
        <v>1001</v>
      </c>
      <c r="N145" s="45" t="s">
        <v>1002</v>
      </c>
      <c r="O145" s="45" t="s">
        <v>987</v>
      </c>
      <c r="P145" s="45" t="s">
        <v>1004</v>
      </c>
      <c r="Q145" s="45" t="s">
        <v>1026</v>
      </c>
      <c r="R145" s="45" t="s">
        <v>1006</v>
      </c>
      <c r="S145" s="45" t="s">
        <v>1007</v>
      </c>
      <c r="T145" s="45" t="s">
        <v>1008</v>
      </c>
      <c r="U145" s="45" t="s">
        <v>1009</v>
      </c>
      <c r="V145" s="45" t="s">
        <v>1010</v>
      </c>
    </row>
    <row r="146" spans="1:22">
      <c r="A146" s="45" t="s">
        <v>481</v>
      </c>
      <c r="B146" s="45" t="s">
        <v>995</v>
      </c>
      <c r="C146" s="45" t="s">
        <v>995</v>
      </c>
      <c r="D146" s="45" t="s">
        <v>996</v>
      </c>
      <c r="J146" s="45" t="s">
        <v>998</v>
      </c>
      <c r="K146" s="45" t="s">
        <v>983</v>
      </c>
      <c r="L146" s="45" t="s">
        <v>1000</v>
      </c>
      <c r="M146" s="45" t="s">
        <v>1001</v>
      </c>
      <c r="N146" s="45" t="s">
        <v>1002</v>
      </c>
      <c r="O146" s="45" t="s">
        <v>987</v>
      </c>
      <c r="P146" s="45" t="s">
        <v>988</v>
      </c>
      <c r="Q146" s="45" t="s">
        <v>1026</v>
      </c>
      <c r="R146" s="45" t="s">
        <v>1006</v>
      </c>
      <c r="S146" s="45" t="s">
        <v>1007</v>
      </c>
      <c r="T146" s="45" t="s">
        <v>1008</v>
      </c>
      <c r="U146" s="45" t="s">
        <v>1009</v>
      </c>
      <c r="V146" s="45" t="s">
        <v>1010</v>
      </c>
    </row>
    <row r="147" spans="1:22">
      <c r="A147" s="45" t="s">
        <v>1092</v>
      </c>
      <c r="B147" s="45" t="s">
        <v>995</v>
      </c>
      <c r="C147" s="45" t="s">
        <v>995</v>
      </c>
      <c r="D147" s="45" t="s">
        <v>996</v>
      </c>
      <c r="J147" s="45" t="s">
        <v>998</v>
      </c>
      <c r="K147" s="45" t="s">
        <v>999</v>
      </c>
      <c r="L147" s="45" t="s">
        <v>1000</v>
      </c>
      <c r="M147" s="45" t="s">
        <v>1001</v>
      </c>
      <c r="N147" s="45" t="s">
        <v>1002</v>
      </c>
      <c r="O147" s="45" t="s">
        <v>1003</v>
      </c>
      <c r="P147" s="45" t="s">
        <v>1004</v>
      </c>
      <c r="Q147" s="45" t="s">
        <v>1005</v>
      </c>
      <c r="R147" s="45" t="s">
        <v>1006</v>
      </c>
      <c r="S147" s="45" t="s">
        <v>1007</v>
      </c>
      <c r="T147" s="45" t="s">
        <v>1008</v>
      </c>
      <c r="U147" s="45" t="s">
        <v>1009</v>
      </c>
      <c r="V147" s="45" t="s">
        <v>1010</v>
      </c>
    </row>
    <row r="148" spans="1:22">
      <c r="A148" s="45" t="s">
        <v>1093</v>
      </c>
      <c r="B148" s="45" t="s">
        <v>995</v>
      </c>
      <c r="C148" s="45" t="s">
        <v>995</v>
      </c>
      <c r="D148" s="45" t="s">
        <v>996</v>
      </c>
      <c r="J148" s="45" t="s">
        <v>998</v>
      </c>
      <c r="K148" s="45" t="s">
        <v>983</v>
      </c>
      <c r="L148" s="45" t="s">
        <v>1000</v>
      </c>
      <c r="M148" s="45" t="s">
        <v>1001</v>
      </c>
      <c r="N148" s="45" t="s">
        <v>1002</v>
      </c>
      <c r="O148" s="45" t="s">
        <v>987</v>
      </c>
      <c r="P148" s="45" t="s">
        <v>1004</v>
      </c>
      <c r="Q148" s="45" t="s">
        <v>1026</v>
      </c>
      <c r="R148" s="45" t="s">
        <v>1006</v>
      </c>
      <c r="S148" s="45" t="s">
        <v>1007</v>
      </c>
      <c r="T148" s="45" t="s">
        <v>1008</v>
      </c>
      <c r="U148" s="45" t="s">
        <v>1009</v>
      </c>
      <c r="V148" s="45" t="s">
        <v>1010</v>
      </c>
    </row>
    <row r="149" spans="1:22">
      <c r="A149" s="45" t="s">
        <v>533</v>
      </c>
      <c r="B149" s="45" t="s">
        <v>995</v>
      </c>
      <c r="C149" s="45" t="s">
        <v>995</v>
      </c>
      <c r="D149" s="45" t="s">
        <v>996</v>
      </c>
      <c r="J149" s="45" t="s">
        <v>998</v>
      </c>
      <c r="K149" s="45" t="s">
        <v>983</v>
      </c>
      <c r="L149" s="45" t="s">
        <v>1000</v>
      </c>
      <c r="M149" s="45" t="s">
        <v>1001</v>
      </c>
      <c r="N149" s="45" t="s">
        <v>1002</v>
      </c>
      <c r="O149" s="45" t="s">
        <v>1003</v>
      </c>
      <c r="P149" s="45" t="s">
        <v>1004</v>
      </c>
      <c r="Q149" s="45" t="s">
        <v>1005</v>
      </c>
      <c r="R149" s="45" t="s">
        <v>1006</v>
      </c>
      <c r="S149" s="45" t="s">
        <v>1007</v>
      </c>
      <c r="T149" s="45" t="s">
        <v>1008</v>
      </c>
      <c r="U149" s="45" t="s">
        <v>1009</v>
      </c>
      <c r="V149" s="45" t="s">
        <v>1010</v>
      </c>
    </row>
    <row r="150" spans="1:22">
      <c r="A150" s="45" t="s">
        <v>535</v>
      </c>
      <c r="B150" s="45" t="s">
        <v>995</v>
      </c>
      <c r="C150" s="45" t="s">
        <v>995</v>
      </c>
      <c r="D150" s="45" t="s">
        <v>996</v>
      </c>
      <c r="J150" s="45" t="s">
        <v>998</v>
      </c>
      <c r="K150" s="45" t="s">
        <v>999</v>
      </c>
      <c r="L150" s="45" t="s">
        <v>1000</v>
      </c>
      <c r="M150" s="45" t="s">
        <v>1001</v>
      </c>
      <c r="N150" s="45" t="s">
        <v>1002</v>
      </c>
      <c r="O150" s="45" t="s">
        <v>1003</v>
      </c>
      <c r="P150" s="45" t="s">
        <v>1004</v>
      </c>
      <c r="Q150" s="45" t="s">
        <v>1005</v>
      </c>
      <c r="R150" s="45" t="s">
        <v>1006</v>
      </c>
      <c r="S150" s="45" t="s">
        <v>1007</v>
      </c>
      <c r="T150" s="45" t="s">
        <v>1008</v>
      </c>
      <c r="U150" s="45" t="s">
        <v>1009</v>
      </c>
      <c r="V150" s="45" t="s">
        <v>1010</v>
      </c>
    </row>
    <row r="151" spans="1:22">
      <c r="A151" s="45" t="s">
        <v>626</v>
      </c>
      <c r="B151" s="45" t="s">
        <v>995</v>
      </c>
      <c r="C151" s="45" t="s">
        <v>995</v>
      </c>
      <c r="D151" s="45" t="s">
        <v>996</v>
      </c>
      <c r="J151" s="45" t="s">
        <v>998</v>
      </c>
      <c r="K151" s="45" t="s">
        <v>999</v>
      </c>
      <c r="L151" s="45" t="s">
        <v>1000</v>
      </c>
      <c r="M151" s="45" t="s">
        <v>1001</v>
      </c>
      <c r="N151" s="45" t="s">
        <v>1002</v>
      </c>
      <c r="O151" s="45" t="s">
        <v>1003</v>
      </c>
      <c r="P151" s="45" t="s">
        <v>1004</v>
      </c>
      <c r="Q151" s="45" t="s">
        <v>1005</v>
      </c>
      <c r="R151" s="45" t="s">
        <v>1006</v>
      </c>
      <c r="S151" s="45" t="s">
        <v>1007</v>
      </c>
      <c r="T151" s="45" t="s">
        <v>1008</v>
      </c>
      <c r="U151" s="45" t="s">
        <v>1009</v>
      </c>
      <c r="V151" s="45" t="s">
        <v>1010</v>
      </c>
    </row>
    <row r="152" spans="1:22">
      <c r="A152" s="45" t="s">
        <v>716</v>
      </c>
      <c r="B152" s="45" t="s">
        <v>995</v>
      </c>
      <c r="C152" s="45" t="s">
        <v>995</v>
      </c>
      <c r="D152" s="45" t="s">
        <v>996</v>
      </c>
      <c r="J152" s="45" t="s">
        <v>998</v>
      </c>
      <c r="K152" s="45" t="s">
        <v>999</v>
      </c>
      <c r="L152" s="45" t="s">
        <v>1000</v>
      </c>
      <c r="M152" s="45" t="s">
        <v>1001</v>
      </c>
      <c r="N152" s="45" t="s">
        <v>1002</v>
      </c>
      <c r="O152" s="45" t="s">
        <v>1003</v>
      </c>
      <c r="P152" s="45" t="s">
        <v>1004</v>
      </c>
      <c r="Q152" s="45" t="s">
        <v>1005</v>
      </c>
      <c r="R152" s="45" t="s">
        <v>1006</v>
      </c>
      <c r="S152" s="45" t="s">
        <v>1007</v>
      </c>
      <c r="T152" s="45" t="s">
        <v>1008</v>
      </c>
      <c r="U152" s="45" t="s">
        <v>1009</v>
      </c>
      <c r="V152" s="45" t="s">
        <v>1010</v>
      </c>
    </row>
    <row r="153" spans="1:22">
      <c r="A153" s="45" t="s">
        <v>1094</v>
      </c>
      <c r="B153" s="45" t="s">
        <v>995</v>
      </c>
      <c r="C153" s="45" t="s">
        <v>995</v>
      </c>
      <c r="D153" s="45" t="s">
        <v>996</v>
      </c>
      <c r="J153" s="45" t="s">
        <v>998</v>
      </c>
      <c r="K153" s="45" t="s">
        <v>983</v>
      </c>
      <c r="L153" s="45" t="s">
        <v>1000</v>
      </c>
      <c r="M153" s="45" t="s">
        <v>1001</v>
      </c>
      <c r="N153" s="45" t="s">
        <v>1002</v>
      </c>
      <c r="O153" s="45" t="s">
        <v>987</v>
      </c>
      <c r="P153" s="45" t="s">
        <v>1004</v>
      </c>
      <c r="Q153" s="45" t="s">
        <v>1026</v>
      </c>
      <c r="R153" s="45" t="s">
        <v>1006</v>
      </c>
      <c r="S153" s="45" t="s">
        <v>1007</v>
      </c>
      <c r="T153" s="45" t="s">
        <v>1008</v>
      </c>
      <c r="U153" s="45" t="s">
        <v>1009</v>
      </c>
      <c r="V153" s="45" t="s">
        <v>1010</v>
      </c>
    </row>
    <row r="154" spans="1:22">
      <c r="A154" s="45" t="s">
        <v>773</v>
      </c>
      <c r="B154" s="45" t="s">
        <v>995</v>
      </c>
      <c r="C154" s="45" t="s">
        <v>995</v>
      </c>
      <c r="D154" s="45" t="s">
        <v>996</v>
      </c>
      <c r="J154" s="45" t="s">
        <v>998</v>
      </c>
      <c r="K154" s="45" t="s">
        <v>999</v>
      </c>
      <c r="L154" s="45" t="s">
        <v>1000</v>
      </c>
      <c r="M154" s="45" t="s">
        <v>1001</v>
      </c>
      <c r="N154" s="45" t="s">
        <v>1002</v>
      </c>
      <c r="O154" s="45" t="s">
        <v>1003</v>
      </c>
      <c r="P154" s="45" t="s">
        <v>1004</v>
      </c>
      <c r="Q154" s="45" t="s">
        <v>1005</v>
      </c>
      <c r="R154" s="45" t="s">
        <v>1006</v>
      </c>
      <c r="S154" s="45" t="s">
        <v>1007</v>
      </c>
      <c r="T154" s="45" t="s">
        <v>1008</v>
      </c>
      <c r="U154" s="45" t="s">
        <v>1009</v>
      </c>
      <c r="V154" s="45" t="s">
        <v>1010</v>
      </c>
    </row>
    <row r="155" spans="1:22">
      <c r="A155" s="45" t="s">
        <v>1095</v>
      </c>
      <c r="B155" s="45" t="s">
        <v>995</v>
      </c>
      <c r="C155" s="45" t="s">
        <v>995</v>
      </c>
      <c r="D155" s="45" t="s">
        <v>996</v>
      </c>
      <c r="J155" s="45" t="s">
        <v>998</v>
      </c>
      <c r="K155" s="45" t="s">
        <v>999</v>
      </c>
      <c r="L155" s="45" t="s">
        <v>1000</v>
      </c>
      <c r="M155" s="45" t="s">
        <v>1001</v>
      </c>
      <c r="N155" s="45" t="s">
        <v>1002</v>
      </c>
      <c r="O155" s="45" t="s">
        <v>1003</v>
      </c>
      <c r="P155" s="45" t="s">
        <v>1004</v>
      </c>
      <c r="Q155" s="45" t="s">
        <v>1005</v>
      </c>
      <c r="R155" s="45" t="s">
        <v>1006</v>
      </c>
      <c r="S155" s="45" t="s">
        <v>1007</v>
      </c>
      <c r="T155" s="45" t="s">
        <v>1008</v>
      </c>
      <c r="U155" s="45" t="s">
        <v>1009</v>
      </c>
      <c r="V155" s="45" t="s">
        <v>1010</v>
      </c>
    </row>
    <row r="156" spans="1:22">
      <c r="A156" s="45" t="s">
        <v>794</v>
      </c>
      <c r="B156" s="45" t="s">
        <v>995</v>
      </c>
      <c r="C156" s="45" t="s">
        <v>995</v>
      </c>
      <c r="D156" s="45" t="s">
        <v>996</v>
      </c>
      <c r="J156" s="45" t="s">
        <v>998</v>
      </c>
      <c r="K156" s="45" t="s">
        <v>999</v>
      </c>
      <c r="L156" s="45" t="s">
        <v>1000</v>
      </c>
      <c r="M156" s="45" t="s">
        <v>1001</v>
      </c>
      <c r="N156" s="45" t="s">
        <v>1002</v>
      </c>
      <c r="O156" s="45" t="s">
        <v>1003</v>
      </c>
      <c r="P156" s="45" t="s">
        <v>1004</v>
      </c>
      <c r="Q156" s="45" t="s">
        <v>1005</v>
      </c>
      <c r="R156" s="45" t="s">
        <v>1006</v>
      </c>
      <c r="S156" s="45" t="s">
        <v>1007</v>
      </c>
      <c r="T156" s="45" t="s">
        <v>1008</v>
      </c>
      <c r="U156" s="45" t="s">
        <v>1009</v>
      </c>
      <c r="V156" s="45" t="s">
        <v>1010</v>
      </c>
    </row>
    <row r="157" spans="1:22">
      <c r="A157" s="45" t="s">
        <v>1096</v>
      </c>
      <c r="B157" s="45" t="s">
        <v>995</v>
      </c>
      <c r="C157" s="45" t="s">
        <v>995</v>
      </c>
      <c r="D157" s="45" t="s">
        <v>996</v>
      </c>
      <c r="J157" s="45" t="s">
        <v>998</v>
      </c>
      <c r="K157" s="45" t="s">
        <v>983</v>
      </c>
      <c r="L157" s="45" t="s">
        <v>1000</v>
      </c>
      <c r="M157" s="45" t="s">
        <v>1001</v>
      </c>
      <c r="N157" s="45" t="s">
        <v>1002</v>
      </c>
      <c r="O157" s="45" t="s">
        <v>995</v>
      </c>
      <c r="P157" s="45" t="s">
        <v>995</v>
      </c>
      <c r="Q157" s="45" t="s">
        <v>995</v>
      </c>
      <c r="R157" s="45" t="s">
        <v>995</v>
      </c>
      <c r="S157" s="45" t="s">
        <v>995</v>
      </c>
      <c r="T157" s="45" t="s">
        <v>995</v>
      </c>
      <c r="U157" s="45" t="s">
        <v>995</v>
      </c>
      <c r="V157" s="45" t="s">
        <v>995</v>
      </c>
    </row>
    <row r="158" spans="1:22">
      <c r="A158" s="45" t="s">
        <v>289</v>
      </c>
      <c r="B158" s="45" t="s">
        <v>995</v>
      </c>
      <c r="C158" s="45" t="s">
        <v>995</v>
      </c>
      <c r="D158" s="45" t="s">
        <v>996</v>
      </c>
      <c r="J158" s="45" t="s">
        <v>998</v>
      </c>
      <c r="K158" s="45" t="s">
        <v>999</v>
      </c>
      <c r="L158" s="45" t="s">
        <v>1000</v>
      </c>
      <c r="M158" s="45" t="s">
        <v>1001</v>
      </c>
      <c r="N158" s="45" t="s">
        <v>1002</v>
      </c>
      <c r="O158" s="45" t="s">
        <v>1003</v>
      </c>
      <c r="P158" s="45" t="s">
        <v>1004</v>
      </c>
      <c r="Q158" s="45" t="s">
        <v>1005</v>
      </c>
      <c r="R158" s="45" t="s">
        <v>1006</v>
      </c>
      <c r="S158" s="45" t="s">
        <v>1007</v>
      </c>
      <c r="T158" s="45" t="s">
        <v>1008</v>
      </c>
      <c r="U158" s="45" t="s">
        <v>1009</v>
      </c>
      <c r="V158" s="45" t="s">
        <v>1010</v>
      </c>
    </row>
    <row r="159" spans="1:22">
      <c r="A159" s="45" t="s">
        <v>1097</v>
      </c>
      <c r="B159" s="45" t="s">
        <v>995</v>
      </c>
      <c r="C159" s="45" t="s">
        <v>995</v>
      </c>
      <c r="D159" s="45" t="s">
        <v>996</v>
      </c>
      <c r="J159" s="45" t="s">
        <v>1034</v>
      </c>
      <c r="K159" s="45" t="s">
        <v>983</v>
      </c>
      <c r="L159" s="45" t="s">
        <v>1000</v>
      </c>
      <c r="M159" s="45" t="s">
        <v>1001</v>
      </c>
      <c r="N159" s="45" t="s">
        <v>1002</v>
      </c>
      <c r="O159" s="45" t="s">
        <v>987</v>
      </c>
      <c r="P159" s="45" t="s">
        <v>1004</v>
      </c>
      <c r="Q159" s="45" t="s">
        <v>1026</v>
      </c>
      <c r="R159" s="45" t="s">
        <v>1006</v>
      </c>
      <c r="S159" s="45" t="s">
        <v>1007</v>
      </c>
      <c r="T159" s="45" t="s">
        <v>1008</v>
      </c>
      <c r="U159" s="45" t="s">
        <v>1009</v>
      </c>
      <c r="V159" s="45" t="s">
        <v>1010</v>
      </c>
    </row>
    <row r="160" spans="1:22">
      <c r="A160" s="45" t="s">
        <v>294</v>
      </c>
      <c r="B160" s="45" t="s">
        <v>995</v>
      </c>
      <c r="C160" s="45" t="s">
        <v>995</v>
      </c>
      <c r="D160" s="45" t="s">
        <v>996</v>
      </c>
      <c r="J160" s="45" t="s">
        <v>998</v>
      </c>
      <c r="K160" s="45" t="s">
        <v>983</v>
      </c>
      <c r="L160" s="45" t="s">
        <v>1000</v>
      </c>
      <c r="M160" s="45" t="s">
        <v>1001</v>
      </c>
      <c r="N160" s="45" t="s">
        <v>1002</v>
      </c>
      <c r="O160" s="45" t="s">
        <v>1003</v>
      </c>
      <c r="P160" s="45" t="s">
        <v>1004</v>
      </c>
      <c r="Q160" s="45" t="s">
        <v>1005</v>
      </c>
      <c r="R160" s="45" t="s">
        <v>1006</v>
      </c>
      <c r="S160" s="45" t="s">
        <v>1007</v>
      </c>
      <c r="T160" s="45" t="s">
        <v>1008</v>
      </c>
      <c r="U160" s="45" t="s">
        <v>1009</v>
      </c>
      <c r="V160" s="45" t="s">
        <v>1010</v>
      </c>
    </row>
    <row r="161" spans="1:22">
      <c r="A161" s="45" t="s">
        <v>308</v>
      </c>
      <c r="B161" s="45" t="s">
        <v>995</v>
      </c>
      <c r="C161" s="45" t="s">
        <v>995</v>
      </c>
      <c r="D161" s="45" t="s">
        <v>996</v>
      </c>
      <c r="J161" s="45" t="s">
        <v>998</v>
      </c>
      <c r="K161" s="45" t="s">
        <v>983</v>
      </c>
      <c r="L161" s="45" t="s">
        <v>1000</v>
      </c>
      <c r="M161" s="45" t="s">
        <v>1001</v>
      </c>
      <c r="N161" s="45" t="s">
        <v>1002</v>
      </c>
      <c r="O161" s="45" t="s">
        <v>987</v>
      </c>
      <c r="P161" s="45" t="s">
        <v>1004</v>
      </c>
      <c r="Q161" s="45" t="s">
        <v>1026</v>
      </c>
      <c r="R161" s="45" t="s">
        <v>1006</v>
      </c>
      <c r="S161" s="45" t="s">
        <v>1007</v>
      </c>
      <c r="T161" s="45" t="s">
        <v>1008</v>
      </c>
      <c r="U161" s="45" t="s">
        <v>1009</v>
      </c>
      <c r="V161" s="45" t="s">
        <v>1010</v>
      </c>
    </row>
    <row r="162" spans="1:22">
      <c r="A162" s="45" t="s">
        <v>333</v>
      </c>
      <c r="B162" s="45" t="s">
        <v>995</v>
      </c>
      <c r="C162" s="45" t="s">
        <v>995</v>
      </c>
      <c r="D162" s="45" t="s">
        <v>996</v>
      </c>
      <c r="J162" s="45" t="s">
        <v>998</v>
      </c>
      <c r="K162" s="45" t="s">
        <v>999</v>
      </c>
      <c r="L162" s="45" t="s">
        <v>1000</v>
      </c>
      <c r="M162" s="45" t="s">
        <v>1001</v>
      </c>
      <c r="N162" s="45" t="s">
        <v>1002</v>
      </c>
      <c r="O162" s="45" t="s">
        <v>995</v>
      </c>
      <c r="P162" s="45" t="s">
        <v>995</v>
      </c>
      <c r="Q162" s="45" t="s">
        <v>995</v>
      </c>
      <c r="R162" s="45" t="s">
        <v>995</v>
      </c>
      <c r="S162" s="45" t="s">
        <v>995</v>
      </c>
      <c r="T162" s="45" t="s">
        <v>995</v>
      </c>
      <c r="U162" s="45" t="s">
        <v>995</v>
      </c>
      <c r="V162" s="45" t="s">
        <v>995</v>
      </c>
    </row>
    <row r="163" spans="1:22">
      <c r="A163" s="45" t="s">
        <v>1098</v>
      </c>
      <c r="B163" s="45" t="s">
        <v>995</v>
      </c>
      <c r="C163" s="45" t="s">
        <v>995</v>
      </c>
      <c r="D163" s="45" t="s">
        <v>996</v>
      </c>
      <c r="J163" s="45" t="s">
        <v>998</v>
      </c>
      <c r="K163" s="45" t="s">
        <v>983</v>
      </c>
      <c r="L163" s="45" t="s">
        <v>1000</v>
      </c>
      <c r="M163" s="45" t="s">
        <v>1001</v>
      </c>
      <c r="N163" s="45" t="s">
        <v>1002</v>
      </c>
      <c r="O163" s="45" t="s">
        <v>995</v>
      </c>
      <c r="P163" s="45" t="s">
        <v>995</v>
      </c>
      <c r="Q163" s="45" t="s">
        <v>995</v>
      </c>
      <c r="R163" s="45" t="s">
        <v>995</v>
      </c>
      <c r="S163" s="45" t="s">
        <v>995</v>
      </c>
      <c r="T163" s="45" t="s">
        <v>995</v>
      </c>
      <c r="U163" s="45" t="s">
        <v>995</v>
      </c>
      <c r="V163" s="45" t="s">
        <v>995</v>
      </c>
    </row>
    <row r="164" spans="1:22">
      <c r="A164" s="45" t="s">
        <v>365</v>
      </c>
      <c r="B164" s="45" t="s">
        <v>995</v>
      </c>
      <c r="C164" s="45" t="s">
        <v>995</v>
      </c>
      <c r="D164" s="45" t="s">
        <v>996</v>
      </c>
      <c r="J164" s="45" t="s">
        <v>998</v>
      </c>
      <c r="K164" s="45" t="s">
        <v>983</v>
      </c>
      <c r="L164" s="45" t="s">
        <v>1000</v>
      </c>
      <c r="M164" s="45" t="s">
        <v>1001</v>
      </c>
      <c r="N164" s="45" t="s">
        <v>1002</v>
      </c>
      <c r="O164" s="45" t="s">
        <v>987</v>
      </c>
      <c r="P164" s="45" t="s">
        <v>1004</v>
      </c>
      <c r="Q164" s="45" t="s">
        <v>1005</v>
      </c>
      <c r="R164" s="45" t="s">
        <v>1006</v>
      </c>
      <c r="S164" s="45" t="s">
        <v>1007</v>
      </c>
      <c r="T164" s="45" t="s">
        <v>1008</v>
      </c>
      <c r="U164" s="45" t="s">
        <v>1009</v>
      </c>
      <c r="V164" s="45" t="s">
        <v>1010</v>
      </c>
    </row>
    <row r="165" spans="1:22">
      <c r="A165" s="45" t="s">
        <v>139</v>
      </c>
      <c r="B165" s="45" t="s">
        <v>995</v>
      </c>
      <c r="C165" s="45" t="s">
        <v>995</v>
      </c>
      <c r="D165" s="45" t="s">
        <v>996</v>
      </c>
      <c r="J165" s="45" t="s">
        <v>998</v>
      </c>
      <c r="K165" s="45" t="s">
        <v>999</v>
      </c>
      <c r="L165" s="45" t="s">
        <v>1000</v>
      </c>
      <c r="M165" s="45" t="s">
        <v>1001</v>
      </c>
      <c r="N165" s="45" t="s">
        <v>1002</v>
      </c>
      <c r="O165" s="45" t="s">
        <v>1003</v>
      </c>
      <c r="P165" s="45" t="s">
        <v>1004</v>
      </c>
      <c r="Q165" s="45" t="s">
        <v>1005</v>
      </c>
      <c r="R165" s="45" t="s">
        <v>1006</v>
      </c>
      <c r="S165" s="45" t="s">
        <v>1007</v>
      </c>
      <c r="T165" s="45" t="s">
        <v>1008</v>
      </c>
      <c r="U165" s="45" t="s">
        <v>1009</v>
      </c>
      <c r="V165" s="45" t="s">
        <v>1010</v>
      </c>
    </row>
    <row r="166" spans="1:22">
      <c r="A166" s="45" t="s">
        <v>1099</v>
      </c>
      <c r="B166" s="45" t="s">
        <v>995</v>
      </c>
      <c r="C166" s="45" t="s">
        <v>995</v>
      </c>
      <c r="D166" s="45" t="s">
        <v>996</v>
      </c>
      <c r="J166" s="45" t="s">
        <v>998</v>
      </c>
      <c r="K166" s="45" t="s">
        <v>999</v>
      </c>
      <c r="L166" s="45" t="s">
        <v>1000</v>
      </c>
      <c r="M166" s="45" t="s">
        <v>1001</v>
      </c>
      <c r="N166" s="45" t="s">
        <v>1002</v>
      </c>
      <c r="O166" s="45" t="s">
        <v>1003</v>
      </c>
      <c r="P166" s="45" t="s">
        <v>1004</v>
      </c>
      <c r="Q166" s="45" t="s">
        <v>1005</v>
      </c>
      <c r="R166" s="45" t="s">
        <v>1006</v>
      </c>
      <c r="S166" s="45" t="s">
        <v>1007</v>
      </c>
      <c r="T166" s="45" t="s">
        <v>1008</v>
      </c>
      <c r="U166" s="45" t="s">
        <v>1009</v>
      </c>
      <c r="V166" s="45" t="s">
        <v>1010</v>
      </c>
    </row>
    <row r="167" spans="1:22">
      <c r="A167" s="45" t="s">
        <v>1100</v>
      </c>
      <c r="B167" s="45" t="s">
        <v>995</v>
      </c>
      <c r="C167" s="45" t="s">
        <v>995</v>
      </c>
      <c r="D167" s="45" t="s">
        <v>996</v>
      </c>
      <c r="J167" s="45" t="s">
        <v>998</v>
      </c>
      <c r="K167" s="45" t="s">
        <v>999</v>
      </c>
      <c r="L167" s="45" t="s">
        <v>1000</v>
      </c>
      <c r="M167" s="45" t="s">
        <v>1001</v>
      </c>
      <c r="N167" s="45" t="s">
        <v>1002</v>
      </c>
      <c r="O167" s="45" t="s">
        <v>1003</v>
      </c>
      <c r="P167" s="45" t="s">
        <v>1004</v>
      </c>
      <c r="Q167" s="45" t="s">
        <v>1005</v>
      </c>
      <c r="R167" s="45" t="s">
        <v>1006</v>
      </c>
      <c r="S167" s="45" t="s">
        <v>1007</v>
      </c>
      <c r="T167" s="45" t="s">
        <v>1008</v>
      </c>
      <c r="U167" s="45" t="s">
        <v>1009</v>
      </c>
      <c r="V167" s="45" t="s">
        <v>1010</v>
      </c>
    </row>
    <row r="168" spans="1:22">
      <c r="A168" s="45" t="s">
        <v>539</v>
      </c>
      <c r="B168" s="45" t="s">
        <v>995</v>
      </c>
      <c r="C168" s="45" t="s">
        <v>995</v>
      </c>
      <c r="D168" s="45" t="s">
        <v>996</v>
      </c>
      <c r="J168" s="45" t="s">
        <v>998</v>
      </c>
      <c r="K168" s="45" t="s">
        <v>983</v>
      </c>
      <c r="L168" s="45" t="s">
        <v>1000</v>
      </c>
      <c r="M168" s="45" t="s">
        <v>1001</v>
      </c>
      <c r="N168" s="45" t="s">
        <v>1002</v>
      </c>
      <c r="O168" s="45" t="s">
        <v>987</v>
      </c>
      <c r="P168" s="45" t="s">
        <v>1004</v>
      </c>
      <c r="Q168" s="45" t="s">
        <v>1005</v>
      </c>
      <c r="R168" s="45" t="s">
        <v>1006</v>
      </c>
      <c r="S168" s="45" t="s">
        <v>1007</v>
      </c>
      <c r="T168" s="45" t="s">
        <v>1008</v>
      </c>
      <c r="U168" s="45" t="s">
        <v>1009</v>
      </c>
      <c r="V168" s="45" t="s">
        <v>1010</v>
      </c>
    </row>
    <row r="169" spans="1:22">
      <c r="A169" s="45" t="s">
        <v>613</v>
      </c>
      <c r="B169" s="45" t="s">
        <v>995</v>
      </c>
      <c r="C169" s="45" t="s">
        <v>995</v>
      </c>
      <c r="D169" s="45" t="s">
        <v>996</v>
      </c>
      <c r="J169" s="45" t="s">
        <v>998</v>
      </c>
      <c r="K169" s="45" t="s">
        <v>999</v>
      </c>
      <c r="L169" s="45" t="s">
        <v>1000</v>
      </c>
      <c r="M169" s="45" t="s">
        <v>1001</v>
      </c>
      <c r="N169" s="45" t="s">
        <v>1002</v>
      </c>
      <c r="O169" s="45" t="s">
        <v>1003</v>
      </c>
      <c r="P169" s="45" t="s">
        <v>1004</v>
      </c>
      <c r="Q169" s="45" t="s">
        <v>1005</v>
      </c>
      <c r="R169" s="45" t="s">
        <v>1006</v>
      </c>
      <c r="S169" s="45" t="s">
        <v>1007</v>
      </c>
      <c r="T169" s="45" t="s">
        <v>1008</v>
      </c>
      <c r="U169" s="45" t="s">
        <v>1009</v>
      </c>
      <c r="V169" s="45" t="s">
        <v>1010</v>
      </c>
    </row>
    <row r="170" spans="1:22">
      <c r="A170" s="45" t="s">
        <v>1101</v>
      </c>
      <c r="B170" s="45" t="s">
        <v>995</v>
      </c>
      <c r="C170" s="45" t="s">
        <v>995</v>
      </c>
      <c r="D170" s="45" t="s">
        <v>996</v>
      </c>
      <c r="J170" s="45" t="s">
        <v>998</v>
      </c>
      <c r="K170" s="45" t="s">
        <v>999</v>
      </c>
      <c r="L170" s="45" t="s">
        <v>1000</v>
      </c>
      <c r="M170" s="45" t="s">
        <v>1001</v>
      </c>
      <c r="N170" s="45" t="s">
        <v>1002</v>
      </c>
      <c r="O170" s="45" t="s">
        <v>1003</v>
      </c>
      <c r="P170" s="45" t="s">
        <v>1004</v>
      </c>
      <c r="Q170" s="45" t="s">
        <v>1005</v>
      </c>
      <c r="R170" s="45" t="s">
        <v>1006</v>
      </c>
      <c r="S170" s="45" t="s">
        <v>1007</v>
      </c>
      <c r="T170" s="45" t="s">
        <v>1008</v>
      </c>
      <c r="U170" s="45" t="s">
        <v>1009</v>
      </c>
      <c r="V170" s="45" t="s">
        <v>1010</v>
      </c>
    </row>
    <row r="171" spans="1:22">
      <c r="A171" s="45" t="s">
        <v>1102</v>
      </c>
      <c r="B171" s="45" t="s">
        <v>995</v>
      </c>
      <c r="C171" s="45" t="s">
        <v>995</v>
      </c>
      <c r="D171" s="45" t="s">
        <v>996</v>
      </c>
      <c r="J171" s="45" t="s">
        <v>998</v>
      </c>
      <c r="K171" s="45" t="s">
        <v>983</v>
      </c>
      <c r="L171" s="45" t="s">
        <v>1000</v>
      </c>
      <c r="M171" s="45" t="s">
        <v>1001</v>
      </c>
      <c r="N171" s="45" t="s">
        <v>1002</v>
      </c>
      <c r="O171" s="45" t="s">
        <v>995</v>
      </c>
      <c r="P171" s="45" t="s">
        <v>995</v>
      </c>
      <c r="Q171" s="45" t="s">
        <v>995</v>
      </c>
      <c r="R171" s="45" t="s">
        <v>995</v>
      </c>
      <c r="S171" s="45" t="s">
        <v>995</v>
      </c>
      <c r="T171" s="45" t="s">
        <v>995</v>
      </c>
      <c r="U171" s="45" t="s">
        <v>995</v>
      </c>
      <c r="V171" s="45" t="s">
        <v>995</v>
      </c>
    </row>
    <row r="172" spans="1:22">
      <c r="A172" s="45" t="s">
        <v>1103</v>
      </c>
      <c r="B172" s="45" t="s">
        <v>995</v>
      </c>
      <c r="C172" s="45" t="s">
        <v>995</v>
      </c>
      <c r="D172" s="45" t="s">
        <v>996</v>
      </c>
      <c r="J172" s="45" t="s">
        <v>998</v>
      </c>
      <c r="K172" s="45" t="s">
        <v>999</v>
      </c>
      <c r="L172" s="45" t="s">
        <v>1000</v>
      </c>
      <c r="M172" s="45" t="s">
        <v>1001</v>
      </c>
      <c r="N172" s="45" t="s">
        <v>1002</v>
      </c>
      <c r="O172" s="45" t="s">
        <v>1003</v>
      </c>
      <c r="P172" s="45" t="s">
        <v>1004</v>
      </c>
      <c r="Q172" s="45" t="s">
        <v>1005</v>
      </c>
      <c r="R172" s="45" t="s">
        <v>1006</v>
      </c>
      <c r="S172" s="45" t="s">
        <v>1007</v>
      </c>
      <c r="T172" s="45" t="s">
        <v>1008</v>
      </c>
      <c r="U172" s="45" t="s">
        <v>1009</v>
      </c>
      <c r="V172" s="45" t="s">
        <v>1010</v>
      </c>
    </row>
    <row r="173" spans="1:22">
      <c r="A173" s="45" t="s">
        <v>336</v>
      </c>
      <c r="B173" s="45" t="s">
        <v>995</v>
      </c>
      <c r="C173" s="45" t="s">
        <v>995</v>
      </c>
      <c r="D173" s="45" t="s">
        <v>996</v>
      </c>
      <c r="J173" s="45" t="s">
        <v>998</v>
      </c>
      <c r="K173" s="45" t="s">
        <v>999</v>
      </c>
      <c r="L173" s="45" t="s">
        <v>1000</v>
      </c>
      <c r="M173" s="45" t="s">
        <v>1001</v>
      </c>
      <c r="N173" s="45" t="s">
        <v>1002</v>
      </c>
      <c r="O173" s="45" t="s">
        <v>1003</v>
      </c>
      <c r="P173" s="45" t="s">
        <v>1004</v>
      </c>
      <c r="Q173" s="45" t="s">
        <v>1005</v>
      </c>
      <c r="R173" s="45" t="s">
        <v>1006</v>
      </c>
      <c r="S173" s="45" t="s">
        <v>1007</v>
      </c>
      <c r="T173" s="45" t="s">
        <v>1008</v>
      </c>
      <c r="U173" s="45" t="s">
        <v>1009</v>
      </c>
      <c r="V173" s="45" t="s">
        <v>1010</v>
      </c>
    </row>
    <row r="174" spans="1:22">
      <c r="A174" s="45" t="s">
        <v>1104</v>
      </c>
      <c r="B174" s="45" t="s">
        <v>995</v>
      </c>
      <c r="C174" s="45" t="s">
        <v>995</v>
      </c>
      <c r="D174" s="45" t="s">
        <v>996</v>
      </c>
      <c r="J174" s="45" t="s">
        <v>998</v>
      </c>
      <c r="K174" s="45" t="s">
        <v>999</v>
      </c>
      <c r="L174" s="45" t="s">
        <v>1000</v>
      </c>
      <c r="M174" s="45" t="s">
        <v>1001</v>
      </c>
      <c r="N174" s="45" t="s">
        <v>1002</v>
      </c>
      <c r="O174" s="45" t="s">
        <v>1003</v>
      </c>
      <c r="P174" s="45" t="s">
        <v>1004</v>
      </c>
      <c r="Q174" s="45" t="s">
        <v>1005</v>
      </c>
      <c r="R174" s="45" t="s">
        <v>1006</v>
      </c>
      <c r="S174" s="45" t="s">
        <v>1007</v>
      </c>
      <c r="T174" s="45" t="s">
        <v>1008</v>
      </c>
      <c r="U174" s="45" t="s">
        <v>1009</v>
      </c>
      <c r="V174" s="45" t="s">
        <v>1010</v>
      </c>
    </row>
    <row r="175" spans="1:22">
      <c r="A175" s="45" t="s">
        <v>450</v>
      </c>
      <c r="B175" s="45" t="s">
        <v>995</v>
      </c>
      <c r="C175" s="45" t="s">
        <v>995</v>
      </c>
      <c r="D175" s="45" t="s">
        <v>996</v>
      </c>
      <c r="J175" s="45" t="s">
        <v>998</v>
      </c>
      <c r="K175" s="45" t="s">
        <v>983</v>
      </c>
      <c r="L175" s="45" t="s">
        <v>1000</v>
      </c>
      <c r="M175" s="45" t="s">
        <v>1001</v>
      </c>
      <c r="N175" s="45" t="s">
        <v>1002</v>
      </c>
      <c r="O175" s="45" t="s">
        <v>995</v>
      </c>
      <c r="P175" s="45" t="s">
        <v>995</v>
      </c>
      <c r="Q175" s="45" t="s">
        <v>995</v>
      </c>
      <c r="R175" s="45" t="s">
        <v>995</v>
      </c>
      <c r="S175" s="45" t="s">
        <v>995</v>
      </c>
      <c r="T175" s="45" t="s">
        <v>995</v>
      </c>
      <c r="U175" s="45" t="s">
        <v>995</v>
      </c>
      <c r="V175" s="45" t="s">
        <v>995</v>
      </c>
    </row>
    <row r="176" spans="1:22">
      <c r="A176" s="45" t="s">
        <v>1105</v>
      </c>
      <c r="B176" s="45" t="s">
        <v>995</v>
      </c>
      <c r="C176" s="45" t="s">
        <v>995</v>
      </c>
      <c r="D176" s="45" t="s">
        <v>996</v>
      </c>
      <c r="J176" s="45" t="s">
        <v>998</v>
      </c>
      <c r="K176" s="45" t="s">
        <v>999</v>
      </c>
      <c r="L176" s="45" t="s">
        <v>1000</v>
      </c>
      <c r="M176" s="45" t="s">
        <v>1001</v>
      </c>
      <c r="N176" s="45" t="s">
        <v>1002</v>
      </c>
      <c r="O176" s="45" t="s">
        <v>1003</v>
      </c>
      <c r="P176" s="45" t="s">
        <v>1004</v>
      </c>
      <c r="Q176" s="45" t="s">
        <v>1005</v>
      </c>
      <c r="R176" s="45" t="s">
        <v>1006</v>
      </c>
      <c r="S176" s="45" t="s">
        <v>1007</v>
      </c>
      <c r="T176" s="45" t="s">
        <v>1008</v>
      </c>
      <c r="U176" s="45" t="s">
        <v>1009</v>
      </c>
      <c r="V176" s="45" t="s">
        <v>1010</v>
      </c>
    </row>
    <row r="177" spans="1:22">
      <c r="A177" s="45" t="s">
        <v>452</v>
      </c>
      <c r="B177" s="45" t="s">
        <v>995</v>
      </c>
      <c r="C177" s="45" t="s">
        <v>995</v>
      </c>
      <c r="D177" s="45" t="s">
        <v>996</v>
      </c>
      <c r="J177" s="45" t="s">
        <v>998</v>
      </c>
      <c r="K177" s="45" t="s">
        <v>999</v>
      </c>
      <c r="L177" s="45" t="s">
        <v>1000</v>
      </c>
      <c r="M177" s="45" t="s">
        <v>1001</v>
      </c>
      <c r="N177" s="45" t="s">
        <v>1002</v>
      </c>
      <c r="O177" s="45" t="s">
        <v>995</v>
      </c>
      <c r="P177" s="45" t="s">
        <v>995</v>
      </c>
      <c r="Q177" s="45" t="s">
        <v>995</v>
      </c>
      <c r="R177" s="45" t="s">
        <v>995</v>
      </c>
      <c r="S177" s="45" t="s">
        <v>995</v>
      </c>
      <c r="T177" s="45" t="s">
        <v>995</v>
      </c>
      <c r="U177" s="45" t="s">
        <v>995</v>
      </c>
      <c r="V177" s="45" t="s">
        <v>995</v>
      </c>
    </row>
    <row r="178" spans="1:22">
      <c r="A178" s="45" t="s">
        <v>779</v>
      </c>
      <c r="B178" s="45" t="s">
        <v>995</v>
      </c>
      <c r="C178" s="45" t="s">
        <v>995</v>
      </c>
      <c r="D178" s="45" t="s">
        <v>996</v>
      </c>
      <c r="J178" s="45" t="s">
        <v>998</v>
      </c>
      <c r="K178" s="45" t="s">
        <v>983</v>
      </c>
      <c r="L178" s="45" t="s">
        <v>1000</v>
      </c>
      <c r="M178" s="45" t="s">
        <v>1001</v>
      </c>
      <c r="N178" s="45" t="s">
        <v>1002</v>
      </c>
      <c r="O178" s="45" t="s">
        <v>987</v>
      </c>
      <c r="P178" s="45" t="s">
        <v>1004</v>
      </c>
      <c r="Q178" s="45" t="s">
        <v>1005</v>
      </c>
      <c r="R178" s="45" t="s">
        <v>1006</v>
      </c>
      <c r="S178" s="45" t="s">
        <v>1007</v>
      </c>
      <c r="T178" s="45" t="s">
        <v>1008</v>
      </c>
      <c r="U178" s="45" t="s">
        <v>1009</v>
      </c>
      <c r="V178" s="45" t="s">
        <v>1010</v>
      </c>
    </row>
    <row r="179" spans="1:22">
      <c r="A179" s="45" t="s">
        <v>416</v>
      </c>
      <c r="B179" s="45" t="s">
        <v>995</v>
      </c>
      <c r="C179" s="45" t="s">
        <v>995</v>
      </c>
      <c r="D179" s="45" t="s">
        <v>996</v>
      </c>
      <c r="J179" s="45" t="s">
        <v>998</v>
      </c>
      <c r="K179" s="45" t="s">
        <v>983</v>
      </c>
      <c r="L179" s="45" t="s">
        <v>1000</v>
      </c>
      <c r="M179" s="45" t="s">
        <v>1001</v>
      </c>
      <c r="N179" s="45" t="s">
        <v>1002</v>
      </c>
      <c r="O179" s="45" t="s">
        <v>987</v>
      </c>
      <c r="P179" s="45" t="s">
        <v>1004</v>
      </c>
      <c r="Q179" s="45" t="s">
        <v>1005</v>
      </c>
      <c r="R179" s="45" t="s">
        <v>1006</v>
      </c>
      <c r="S179" s="45" t="s">
        <v>1007</v>
      </c>
      <c r="T179" s="45" t="s">
        <v>1008</v>
      </c>
      <c r="U179" s="45" t="s">
        <v>1009</v>
      </c>
      <c r="V179" s="45" t="s">
        <v>1010</v>
      </c>
    </row>
  </sheetData>
  <phoneticPr fontId="27" type="noConversion"/>
  <pageMargins left="0.75" right="0.75" top="1" bottom="1" header="0.5" footer="0.5"/>
  <pageSetup paperSize="9" fitToWidth="0" fitToHeight="0" pageOrder="overThenDown" orientation="portrait" horizontalDpi="300" verticalDpi="300"/>
  <headerFooter scaleWithDoc="0" alignWithMargins="0"/>
</worksheet>
</file>

<file path=xl/worksheets/sheet8.xml><?xml version="1.0" encoding="utf-8"?>
<worksheet xmlns="http://schemas.openxmlformats.org/spreadsheetml/2006/main" xmlns:r="http://schemas.openxmlformats.org/officeDocument/2006/relationships">
  <sheetPr>
    <pageSetUpPr fitToPage="1"/>
  </sheetPr>
  <dimension ref="A1:G106"/>
  <sheetViews>
    <sheetView view="pageBreakPreview" zoomScaleSheetLayoutView="100" workbookViewId="0">
      <selection activeCell="H14" sqref="H14"/>
    </sheetView>
  </sheetViews>
  <sheetFormatPr defaultColWidth="8.75" defaultRowHeight="13.5"/>
  <cols>
    <col min="3" max="3" width="38.125" customWidth="1"/>
    <col min="4" max="4" width="35.75" customWidth="1"/>
    <col min="5" max="5" width="12.5" customWidth="1"/>
  </cols>
  <sheetData>
    <row r="1" spans="1:7" ht="33.950000000000003" customHeight="1">
      <c r="A1" s="9" t="s">
        <v>14</v>
      </c>
      <c r="B1" s="9" t="s">
        <v>15</v>
      </c>
      <c r="C1" s="10" t="s">
        <v>146</v>
      </c>
      <c r="D1" s="11" t="s">
        <v>17</v>
      </c>
      <c r="E1" s="28" t="s">
        <v>67</v>
      </c>
      <c r="F1" s="11" t="s">
        <v>68</v>
      </c>
      <c r="G1" s="11" t="s">
        <v>69</v>
      </c>
    </row>
    <row r="2" spans="1:7" ht="15">
      <c r="A2" s="9">
        <v>1</v>
      </c>
      <c r="B2" s="12" t="s">
        <v>39</v>
      </c>
      <c r="C2" s="29" t="s">
        <v>147</v>
      </c>
      <c r="D2" s="12" t="s">
        <v>148</v>
      </c>
      <c r="E2" s="30">
        <v>35</v>
      </c>
      <c r="F2" s="30">
        <v>17.5</v>
      </c>
      <c r="G2" s="31">
        <f>F2</f>
        <v>17.5</v>
      </c>
    </row>
    <row r="3" spans="1:7" ht="15">
      <c r="A3" s="9">
        <v>2</v>
      </c>
      <c r="B3" s="12" t="s">
        <v>39</v>
      </c>
      <c r="C3" s="29" t="s">
        <v>149</v>
      </c>
      <c r="D3" s="12" t="s">
        <v>148</v>
      </c>
      <c r="E3" s="30">
        <v>2.57</v>
      </c>
      <c r="F3" s="30">
        <v>1.2874650000000001</v>
      </c>
      <c r="G3" s="31">
        <f>F3</f>
        <v>1.2874650000000001</v>
      </c>
    </row>
    <row r="4" spans="1:7" ht="15">
      <c r="A4" s="9">
        <v>3</v>
      </c>
      <c r="B4" s="12" t="s">
        <v>39</v>
      </c>
      <c r="C4" s="29" t="s">
        <v>150</v>
      </c>
      <c r="D4" s="12" t="s">
        <v>148</v>
      </c>
      <c r="E4" s="30">
        <v>4.9000000000000004</v>
      </c>
      <c r="F4" s="30">
        <v>2.4500000000000002</v>
      </c>
      <c r="G4" s="31">
        <f>F4</f>
        <v>2.4500000000000002</v>
      </c>
    </row>
    <row r="5" spans="1:7" ht="15">
      <c r="A5" s="9">
        <v>4</v>
      </c>
      <c r="B5" s="32" t="s">
        <v>137</v>
      </c>
      <c r="C5" s="33" t="s">
        <v>125</v>
      </c>
      <c r="D5" s="12" t="s">
        <v>148</v>
      </c>
      <c r="E5" s="30">
        <v>4.0999999999999996</v>
      </c>
      <c r="F5" s="30">
        <v>2.0499999999999998</v>
      </c>
      <c r="G5" s="31">
        <v>2.0499999999999998</v>
      </c>
    </row>
    <row r="6" spans="1:7" ht="14.25">
      <c r="A6" s="34"/>
      <c r="B6" s="34"/>
      <c r="C6" s="153" t="s">
        <v>9</v>
      </c>
      <c r="D6" s="153"/>
      <c r="E6" s="35">
        <f t="shared" ref="E6:G6" si="0">SUM(E2:E5)</f>
        <v>46.57</v>
      </c>
      <c r="F6" s="35">
        <f t="shared" si="0"/>
        <v>23.287465000000001</v>
      </c>
      <c r="G6" s="35">
        <f t="shared" si="0"/>
        <v>23.287465000000001</v>
      </c>
    </row>
    <row r="7" spans="1:7" ht="59.1" customHeight="1">
      <c r="A7" s="9" t="s">
        <v>14</v>
      </c>
      <c r="B7" s="9" t="s">
        <v>15</v>
      </c>
      <c r="C7" s="10" t="s">
        <v>146</v>
      </c>
      <c r="D7" s="11" t="s">
        <v>17</v>
      </c>
      <c r="E7" s="28" t="s">
        <v>1106</v>
      </c>
      <c r="F7" s="11" t="s">
        <v>156</v>
      </c>
      <c r="G7" s="11" t="s">
        <v>20</v>
      </c>
    </row>
    <row r="8" spans="1:7" ht="15">
      <c r="A8" s="9">
        <v>1</v>
      </c>
      <c r="B8" s="12" t="s">
        <v>110</v>
      </c>
      <c r="C8" s="29" t="s">
        <v>157</v>
      </c>
      <c r="D8" s="12" t="s">
        <v>158</v>
      </c>
      <c r="E8" s="30">
        <v>74.790000000000006</v>
      </c>
      <c r="F8" s="30">
        <v>13.04</v>
      </c>
      <c r="G8" s="31">
        <v>13.04</v>
      </c>
    </row>
    <row r="9" spans="1:7" ht="15">
      <c r="A9" s="9">
        <v>2</v>
      </c>
      <c r="B9" s="12" t="s">
        <v>110</v>
      </c>
      <c r="C9" s="12" t="s">
        <v>160</v>
      </c>
      <c r="D9" s="12" t="s">
        <v>158</v>
      </c>
      <c r="E9" s="30">
        <v>1535.42</v>
      </c>
      <c r="F9" s="30">
        <v>160.66999999999999</v>
      </c>
      <c r="G9" s="31">
        <v>160.66999999999999</v>
      </c>
    </row>
    <row r="10" spans="1:7" ht="15">
      <c r="A10" s="9">
        <v>3</v>
      </c>
      <c r="B10" s="12" t="s">
        <v>110</v>
      </c>
      <c r="C10" s="12" t="s">
        <v>161</v>
      </c>
      <c r="D10" s="12" t="s">
        <v>158</v>
      </c>
      <c r="E10" s="30">
        <v>183.63</v>
      </c>
      <c r="F10" s="30">
        <v>32.03</v>
      </c>
      <c r="G10" s="31">
        <v>32.03</v>
      </c>
    </row>
    <row r="11" spans="1:7" ht="15">
      <c r="A11" s="9">
        <v>4</v>
      </c>
      <c r="B11" s="12" t="s">
        <v>110</v>
      </c>
      <c r="C11" s="12" t="s">
        <v>162</v>
      </c>
      <c r="D11" s="12" t="s">
        <v>158</v>
      </c>
      <c r="E11" s="30">
        <v>190.21</v>
      </c>
      <c r="F11" s="30">
        <v>33.17</v>
      </c>
      <c r="G11" s="31">
        <v>33.17</v>
      </c>
    </row>
    <row r="12" spans="1:7" ht="15">
      <c r="A12" s="9">
        <v>5</v>
      </c>
      <c r="B12" s="12" t="s">
        <v>110</v>
      </c>
      <c r="C12" s="12" t="s">
        <v>163</v>
      </c>
      <c r="D12" s="12" t="s">
        <v>158</v>
      </c>
      <c r="E12" s="30">
        <v>2185.11</v>
      </c>
      <c r="F12" s="30">
        <v>457.31</v>
      </c>
      <c r="G12" s="31">
        <v>457.31</v>
      </c>
    </row>
    <row r="13" spans="1:7" ht="15">
      <c r="A13" s="9">
        <v>6</v>
      </c>
      <c r="B13" s="12" t="s">
        <v>110</v>
      </c>
      <c r="C13" s="12" t="s">
        <v>164</v>
      </c>
      <c r="D13" s="12" t="s">
        <v>158</v>
      </c>
      <c r="E13" s="30">
        <v>396.08</v>
      </c>
      <c r="F13" s="30">
        <v>69.08</v>
      </c>
      <c r="G13" s="31">
        <v>69.08</v>
      </c>
    </row>
    <row r="14" spans="1:7" ht="15">
      <c r="A14" s="9">
        <v>7</v>
      </c>
      <c r="B14" s="12" t="s">
        <v>110</v>
      </c>
      <c r="C14" s="12" t="s">
        <v>165</v>
      </c>
      <c r="D14" s="12" t="s">
        <v>158</v>
      </c>
      <c r="E14" s="30">
        <v>530.11</v>
      </c>
      <c r="F14" s="30">
        <v>73.959999999999994</v>
      </c>
      <c r="G14" s="31">
        <v>73.959999999999994</v>
      </c>
    </row>
    <row r="15" spans="1:7" ht="15">
      <c r="A15" s="9">
        <v>8</v>
      </c>
      <c r="B15" s="12" t="s">
        <v>110</v>
      </c>
      <c r="C15" s="12" t="s">
        <v>166</v>
      </c>
      <c r="D15" s="12" t="s">
        <v>158</v>
      </c>
      <c r="E15" s="30">
        <v>1310</v>
      </c>
      <c r="F15" s="30">
        <v>274.16000000000003</v>
      </c>
      <c r="G15" s="31">
        <v>274.16000000000003</v>
      </c>
    </row>
    <row r="16" spans="1:7" ht="15">
      <c r="A16" s="9">
        <v>9</v>
      </c>
      <c r="B16" s="12" t="s">
        <v>110</v>
      </c>
      <c r="C16" s="12" t="s">
        <v>167</v>
      </c>
      <c r="D16" s="12" t="s">
        <v>158</v>
      </c>
      <c r="E16" s="30">
        <v>127.42</v>
      </c>
      <c r="F16" s="30">
        <v>26.67</v>
      </c>
      <c r="G16" s="31">
        <v>26.67</v>
      </c>
    </row>
    <row r="17" spans="1:7" ht="15">
      <c r="A17" s="9">
        <v>10</v>
      </c>
      <c r="B17" s="12" t="s">
        <v>110</v>
      </c>
      <c r="C17" s="12" t="s">
        <v>1107</v>
      </c>
      <c r="D17" s="12" t="s">
        <v>158</v>
      </c>
      <c r="E17" s="30">
        <v>2044.21</v>
      </c>
      <c r="F17" s="30">
        <v>427.83</v>
      </c>
      <c r="G17" s="31">
        <v>427.83</v>
      </c>
    </row>
    <row r="18" spans="1:7" ht="15">
      <c r="A18" s="9">
        <v>11</v>
      </c>
      <c r="B18" s="12" t="s">
        <v>110</v>
      </c>
      <c r="C18" s="12" t="s">
        <v>1108</v>
      </c>
      <c r="D18" s="12" t="s">
        <v>158</v>
      </c>
      <c r="E18" s="30">
        <v>109.51</v>
      </c>
      <c r="F18" s="30">
        <v>19.100000000000001</v>
      </c>
      <c r="G18" s="31">
        <v>19.100000000000001</v>
      </c>
    </row>
    <row r="19" spans="1:7" ht="15">
      <c r="A19" s="9">
        <v>12</v>
      </c>
      <c r="B19" s="12" t="s">
        <v>110</v>
      </c>
      <c r="C19" s="12" t="s">
        <v>170</v>
      </c>
      <c r="D19" s="12" t="s">
        <v>158</v>
      </c>
      <c r="E19" s="30">
        <v>1073.78</v>
      </c>
      <c r="F19" s="30">
        <v>112.36</v>
      </c>
      <c r="G19" s="31">
        <v>112.36</v>
      </c>
    </row>
    <row r="20" spans="1:7" ht="15">
      <c r="A20" s="9">
        <v>13</v>
      </c>
      <c r="B20" s="12" t="s">
        <v>110</v>
      </c>
      <c r="C20" s="12" t="s">
        <v>171</v>
      </c>
      <c r="D20" s="12" t="s">
        <v>158</v>
      </c>
      <c r="E20" s="30">
        <v>440.44</v>
      </c>
      <c r="F20" s="30">
        <v>92.18</v>
      </c>
      <c r="G20" s="31">
        <v>92.18</v>
      </c>
    </row>
    <row r="21" spans="1:7" ht="15">
      <c r="A21" s="9">
        <v>14</v>
      </c>
      <c r="B21" s="12" t="s">
        <v>110</v>
      </c>
      <c r="C21" s="12" t="s">
        <v>172</v>
      </c>
      <c r="D21" s="12" t="s">
        <v>158</v>
      </c>
      <c r="E21" s="30">
        <v>355.02</v>
      </c>
      <c r="F21" s="30">
        <v>61.92</v>
      </c>
      <c r="G21" s="31">
        <v>61.92</v>
      </c>
    </row>
    <row r="22" spans="1:7" ht="15">
      <c r="A22" s="9">
        <v>15</v>
      </c>
      <c r="B22" s="12" t="s">
        <v>110</v>
      </c>
      <c r="C22" s="12" t="s">
        <v>173</v>
      </c>
      <c r="D22" s="12" t="s">
        <v>158</v>
      </c>
      <c r="E22" s="30">
        <v>551.32000000000005</v>
      </c>
      <c r="F22" s="30">
        <v>76.92</v>
      </c>
      <c r="G22" s="31">
        <v>76.92</v>
      </c>
    </row>
    <row r="23" spans="1:7" ht="15">
      <c r="A23" s="9">
        <v>16</v>
      </c>
      <c r="B23" s="12" t="s">
        <v>110</v>
      </c>
      <c r="C23" s="12" t="s">
        <v>174</v>
      </c>
      <c r="D23" s="12" t="s">
        <v>158</v>
      </c>
      <c r="E23" s="30">
        <v>82.76</v>
      </c>
      <c r="F23" s="30">
        <v>14.43</v>
      </c>
      <c r="G23" s="31">
        <v>14.43</v>
      </c>
    </row>
    <row r="24" spans="1:7" ht="15">
      <c r="A24" s="9">
        <v>17</v>
      </c>
      <c r="B24" s="12" t="s">
        <v>110</v>
      </c>
      <c r="C24" s="12" t="s">
        <v>175</v>
      </c>
      <c r="D24" s="12" t="s">
        <v>158</v>
      </c>
      <c r="E24" s="30">
        <v>150.88</v>
      </c>
      <c r="F24" s="30">
        <v>26.31</v>
      </c>
      <c r="G24" s="31">
        <v>26.31</v>
      </c>
    </row>
    <row r="25" spans="1:7" ht="15">
      <c r="A25" s="9">
        <v>18</v>
      </c>
      <c r="B25" s="12" t="s">
        <v>110</v>
      </c>
      <c r="C25" s="12" t="s">
        <v>176</v>
      </c>
      <c r="D25" s="12" t="s">
        <v>158</v>
      </c>
      <c r="E25" s="30">
        <v>357.92</v>
      </c>
      <c r="F25" s="30">
        <v>62.42</v>
      </c>
      <c r="G25" s="31">
        <v>62.42</v>
      </c>
    </row>
    <row r="26" spans="1:7" ht="15">
      <c r="A26" s="9">
        <v>19</v>
      </c>
      <c r="B26" s="12" t="s">
        <v>110</v>
      </c>
      <c r="C26" s="12" t="s">
        <v>177</v>
      </c>
      <c r="D26" s="12" t="s">
        <v>158</v>
      </c>
      <c r="E26" s="30">
        <v>50.1</v>
      </c>
      <c r="F26" s="30">
        <v>8.74</v>
      </c>
      <c r="G26" s="31">
        <v>8.74</v>
      </c>
    </row>
    <row r="27" spans="1:7" ht="15">
      <c r="A27" s="9">
        <v>20</v>
      </c>
      <c r="B27" s="12" t="s">
        <v>110</v>
      </c>
      <c r="C27" s="12" t="s">
        <v>49</v>
      </c>
      <c r="D27" s="12" t="s">
        <v>158</v>
      </c>
      <c r="E27" s="30">
        <v>2022.33</v>
      </c>
      <c r="F27" s="30">
        <v>211.62</v>
      </c>
      <c r="G27" s="31">
        <v>211.62</v>
      </c>
    </row>
    <row r="28" spans="1:7" ht="15">
      <c r="A28" s="9">
        <v>21</v>
      </c>
      <c r="B28" s="12" t="s">
        <v>110</v>
      </c>
      <c r="C28" s="12" t="s">
        <v>147</v>
      </c>
      <c r="D28" s="12" t="s">
        <v>158</v>
      </c>
      <c r="E28" s="30">
        <v>3699</v>
      </c>
      <c r="F28" s="30">
        <v>300</v>
      </c>
      <c r="G28" s="31">
        <v>300</v>
      </c>
    </row>
    <row r="29" spans="1:7" ht="15">
      <c r="A29" s="9">
        <v>22</v>
      </c>
      <c r="B29" s="12" t="s">
        <v>110</v>
      </c>
      <c r="C29" s="12" t="s">
        <v>53</v>
      </c>
      <c r="D29" s="12" t="s">
        <v>158</v>
      </c>
      <c r="E29" s="30">
        <v>1012.81</v>
      </c>
      <c r="F29" s="30">
        <v>105.98</v>
      </c>
      <c r="G29" s="31">
        <v>105.98</v>
      </c>
    </row>
    <row r="30" spans="1:7" ht="15">
      <c r="A30" s="9">
        <v>23</v>
      </c>
      <c r="B30" s="12" t="s">
        <v>110</v>
      </c>
      <c r="C30" s="12" t="s">
        <v>178</v>
      </c>
      <c r="D30" s="12" t="s">
        <v>158</v>
      </c>
      <c r="E30" s="30">
        <v>105.9</v>
      </c>
      <c r="F30" s="30">
        <v>18.47</v>
      </c>
      <c r="G30" s="31">
        <v>18.47</v>
      </c>
    </row>
    <row r="31" spans="1:7" ht="15">
      <c r="A31" s="9">
        <v>24</v>
      </c>
      <c r="B31" s="12" t="s">
        <v>110</v>
      </c>
      <c r="C31" s="12" t="s">
        <v>179</v>
      </c>
      <c r="D31" s="12" t="s">
        <v>158</v>
      </c>
      <c r="E31" s="30">
        <v>82.2</v>
      </c>
      <c r="F31" s="30">
        <v>14.34</v>
      </c>
      <c r="G31" s="31">
        <v>14.34</v>
      </c>
    </row>
    <row r="32" spans="1:7" ht="15">
      <c r="A32" s="9">
        <v>25</v>
      </c>
      <c r="B32" s="12" t="s">
        <v>110</v>
      </c>
      <c r="C32" s="12" t="s">
        <v>180</v>
      </c>
      <c r="D32" s="12" t="s">
        <v>158</v>
      </c>
      <c r="E32" s="30">
        <v>995.74</v>
      </c>
      <c r="F32" s="30">
        <v>208.39</v>
      </c>
      <c r="G32" s="31">
        <v>208.39</v>
      </c>
    </row>
    <row r="33" spans="1:7" ht="15">
      <c r="A33" s="9">
        <v>26</v>
      </c>
      <c r="B33" s="12" t="s">
        <v>110</v>
      </c>
      <c r="C33" s="12" t="s">
        <v>181</v>
      </c>
      <c r="D33" s="12" t="s">
        <v>158</v>
      </c>
      <c r="E33" s="30">
        <v>81.73</v>
      </c>
      <c r="F33" s="30">
        <v>14.25</v>
      </c>
      <c r="G33" s="31">
        <v>14.25</v>
      </c>
    </row>
    <row r="34" spans="1:7" ht="15">
      <c r="A34" s="9">
        <v>27</v>
      </c>
      <c r="B34" s="12" t="s">
        <v>110</v>
      </c>
      <c r="C34" s="12" t="s">
        <v>182</v>
      </c>
      <c r="D34" s="12" t="s">
        <v>158</v>
      </c>
      <c r="E34" s="30">
        <v>844.64</v>
      </c>
      <c r="F34" s="30">
        <v>117.85</v>
      </c>
      <c r="G34" s="31">
        <v>117.85</v>
      </c>
    </row>
    <row r="35" spans="1:7" ht="15">
      <c r="A35" s="9">
        <v>28</v>
      </c>
      <c r="B35" s="12" t="s">
        <v>110</v>
      </c>
      <c r="C35" s="12" t="s">
        <v>183</v>
      </c>
      <c r="D35" s="12" t="s">
        <v>158</v>
      </c>
      <c r="E35" s="30">
        <v>290.41000000000003</v>
      </c>
      <c r="F35" s="30">
        <v>50.65</v>
      </c>
      <c r="G35" s="31">
        <v>50.65</v>
      </c>
    </row>
    <row r="36" spans="1:7" ht="15">
      <c r="A36" s="9">
        <v>29</v>
      </c>
      <c r="B36" s="12" t="s">
        <v>110</v>
      </c>
      <c r="C36" s="12" t="s">
        <v>149</v>
      </c>
      <c r="D36" s="12" t="s">
        <v>158</v>
      </c>
      <c r="E36" s="30">
        <v>464.01</v>
      </c>
      <c r="F36" s="30">
        <v>80.930000000000007</v>
      </c>
      <c r="G36" s="31">
        <v>80.930000000000007</v>
      </c>
    </row>
    <row r="37" spans="1:7" ht="15">
      <c r="A37" s="9">
        <v>30</v>
      </c>
      <c r="B37" s="12" t="s">
        <v>110</v>
      </c>
      <c r="C37" s="12" t="s">
        <v>184</v>
      </c>
      <c r="D37" s="12" t="s">
        <v>158</v>
      </c>
      <c r="E37" s="30">
        <v>179.65</v>
      </c>
      <c r="F37" s="30">
        <v>31.33</v>
      </c>
      <c r="G37" s="31">
        <v>31.33</v>
      </c>
    </row>
    <row r="38" spans="1:7" ht="15">
      <c r="A38" s="9">
        <v>31</v>
      </c>
      <c r="B38" s="12" t="s">
        <v>110</v>
      </c>
      <c r="C38" s="12" t="s">
        <v>185</v>
      </c>
      <c r="D38" s="12" t="s">
        <v>158</v>
      </c>
      <c r="E38" s="30">
        <v>5415.98</v>
      </c>
      <c r="F38" s="30">
        <v>300</v>
      </c>
      <c r="G38" s="31">
        <v>300</v>
      </c>
    </row>
    <row r="39" spans="1:7" ht="15">
      <c r="A39" s="9">
        <v>32</v>
      </c>
      <c r="B39" s="12" t="s">
        <v>110</v>
      </c>
      <c r="C39" s="12" t="s">
        <v>186</v>
      </c>
      <c r="D39" s="12" t="s">
        <v>158</v>
      </c>
      <c r="E39" s="30">
        <v>305.42</v>
      </c>
      <c r="F39" s="30">
        <v>53.27</v>
      </c>
      <c r="G39" s="31">
        <v>53.27</v>
      </c>
    </row>
    <row r="40" spans="1:7" ht="15">
      <c r="A40" s="9">
        <v>33</v>
      </c>
      <c r="B40" s="12" t="s">
        <v>110</v>
      </c>
      <c r="C40" s="12" t="s">
        <v>187</v>
      </c>
      <c r="D40" s="12" t="s">
        <v>158</v>
      </c>
      <c r="E40" s="30">
        <v>271.61</v>
      </c>
      <c r="F40" s="30">
        <v>47.37</v>
      </c>
      <c r="G40" s="31">
        <v>47.37</v>
      </c>
    </row>
    <row r="41" spans="1:7" ht="15">
      <c r="A41" s="9">
        <v>34</v>
      </c>
      <c r="B41" s="12" t="s">
        <v>110</v>
      </c>
      <c r="C41" s="12" t="s">
        <v>188</v>
      </c>
      <c r="D41" s="12" t="s">
        <v>158</v>
      </c>
      <c r="E41" s="30">
        <v>826.33</v>
      </c>
      <c r="F41" s="30">
        <v>172.94</v>
      </c>
      <c r="G41" s="31">
        <v>172.94</v>
      </c>
    </row>
    <row r="42" spans="1:7" ht="15">
      <c r="A42" s="9">
        <v>35</v>
      </c>
      <c r="B42" s="12" t="s">
        <v>110</v>
      </c>
      <c r="C42" s="12" t="s">
        <v>150</v>
      </c>
      <c r="D42" s="12" t="s">
        <v>158</v>
      </c>
      <c r="E42" s="30">
        <v>1115.4100000000001</v>
      </c>
      <c r="F42" s="30">
        <v>116.72</v>
      </c>
      <c r="G42" s="31">
        <v>116.72</v>
      </c>
    </row>
    <row r="43" spans="1:7" ht="15">
      <c r="A43" s="9">
        <v>36</v>
      </c>
      <c r="B43" s="12" t="s">
        <v>110</v>
      </c>
      <c r="C43" s="12" t="s">
        <v>119</v>
      </c>
      <c r="D43" s="12" t="s">
        <v>158</v>
      </c>
      <c r="E43" s="30">
        <v>141.77000000000001</v>
      </c>
      <c r="F43" s="30">
        <v>24.73</v>
      </c>
      <c r="G43" s="31">
        <v>24.73</v>
      </c>
    </row>
    <row r="44" spans="1:7" ht="15">
      <c r="A44" s="9">
        <v>37</v>
      </c>
      <c r="B44" s="12" t="s">
        <v>110</v>
      </c>
      <c r="C44" s="12" t="s">
        <v>189</v>
      </c>
      <c r="D44" s="12" t="s">
        <v>158</v>
      </c>
      <c r="E44" s="30">
        <v>311.3</v>
      </c>
      <c r="F44" s="30">
        <v>54.29</v>
      </c>
      <c r="G44" s="31">
        <v>54.29</v>
      </c>
    </row>
    <row r="45" spans="1:7" ht="30">
      <c r="A45" s="9">
        <v>38</v>
      </c>
      <c r="B45" s="12" t="s">
        <v>110</v>
      </c>
      <c r="C45" s="12" t="s">
        <v>120</v>
      </c>
      <c r="D45" s="12" t="s">
        <v>158</v>
      </c>
      <c r="E45" s="30">
        <v>144.97</v>
      </c>
      <c r="F45" s="30">
        <v>30.34</v>
      </c>
      <c r="G45" s="31">
        <v>30.34</v>
      </c>
    </row>
    <row r="46" spans="1:7" ht="15">
      <c r="A46" s="9">
        <v>39</v>
      </c>
      <c r="B46" s="12" t="s">
        <v>110</v>
      </c>
      <c r="C46" s="29" t="s">
        <v>190</v>
      </c>
      <c r="D46" s="12" t="s">
        <v>158</v>
      </c>
      <c r="E46" s="30">
        <v>178.36</v>
      </c>
      <c r="F46" s="30">
        <v>31.11</v>
      </c>
      <c r="G46" s="31">
        <v>31.11</v>
      </c>
    </row>
    <row r="47" spans="1:7" ht="15">
      <c r="A47" s="9">
        <v>40</v>
      </c>
      <c r="B47" s="12" t="s">
        <v>110</v>
      </c>
      <c r="C47" s="12" t="s">
        <v>191</v>
      </c>
      <c r="D47" s="12" t="s">
        <v>158</v>
      </c>
      <c r="E47" s="30">
        <v>669.37</v>
      </c>
      <c r="F47" s="30">
        <v>93.39</v>
      </c>
      <c r="G47" s="31">
        <v>93.39</v>
      </c>
    </row>
    <row r="48" spans="1:7" ht="15">
      <c r="A48" s="9">
        <v>41</v>
      </c>
      <c r="B48" s="12" t="s">
        <v>110</v>
      </c>
      <c r="C48" s="12" t="s">
        <v>192</v>
      </c>
      <c r="D48" s="12" t="s">
        <v>158</v>
      </c>
      <c r="E48" s="30">
        <v>4603.34</v>
      </c>
      <c r="F48" s="30">
        <v>963.41</v>
      </c>
      <c r="G48" s="31">
        <v>963.41</v>
      </c>
    </row>
    <row r="49" spans="1:7" ht="15">
      <c r="A49" s="9">
        <v>42</v>
      </c>
      <c r="B49" s="12" t="s">
        <v>110</v>
      </c>
      <c r="C49" s="12" t="s">
        <v>193</v>
      </c>
      <c r="D49" s="12" t="s">
        <v>158</v>
      </c>
      <c r="E49" s="30">
        <v>1034.5999999999999</v>
      </c>
      <c r="F49" s="30">
        <v>108.26</v>
      </c>
      <c r="G49" s="31">
        <v>108.26</v>
      </c>
    </row>
    <row r="50" spans="1:7" ht="15">
      <c r="A50" s="9">
        <v>43</v>
      </c>
      <c r="B50" s="12" t="s">
        <v>110</v>
      </c>
      <c r="C50" s="12" t="s">
        <v>194</v>
      </c>
      <c r="D50" s="12" t="s">
        <v>158</v>
      </c>
      <c r="E50" s="30">
        <v>544.97</v>
      </c>
      <c r="F50" s="30">
        <v>76.040000000000006</v>
      </c>
      <c r="G50" s="31">
        <v>76.040000000000006</v>
      </c>
    </row>
    <row r="51" spans="1:7" ht="15">
      <c r="A51" s="9">
        <v>44</v>
      </c>
      <c r="B51" s="12" t="s">
        <v>110</v>
      </c>
      <c r="C51" s="12" t="s">
        <v>195</v>
      </c>
      <c r="D51" s="12" t="s">
        <v>158</v>
      </c>
      <c r="E51" s="30">
        <v>185.32</v>
      </c>
      <c r="F51" s="30">
        <v>32.32</v>
      </c>
      <c r="G51" s="31">
        <v>32.32</v>
      </c>
    </row>
    <row r="52" spans="1:7" ht="15">
      <c r="A52" s="9">
        <v>45</v>
      </c>
      <c r="B52" s="12" t="s">
        <v>110</v>
      </c>
      <c r="C52" s="12" t="s">
        <v>196</v>
      </c>
      <c r="D52" s="12" t="s">
        <v>158</v>
      </c>
      <c r="E52" s="30">
        <v>384.6</v>
      </c>
      <c r="F52" s="30">
        <v>67.08</v>
      </c>
      <c r="G52" s="31">
        <v>67.08</v>
      </c>
    </row>
    <row r="53" spans="1:7" ht="15">
      <c r="A53" s="9">
        <v>46</v>
      </c>
      <c r="B53" s="12" t="s">
        <v>110</v>
      </c>
      <c r="C53" s="12" t="s">
        <v>197</v>
      </c>
      <c r="D53" s="12" t="s">
        <v>158</v>
      </c>
      <c r="E53" s="30">
        <v>2245.92</v>
      </c>
      <c r="F53" s="30">
        <v>235.02</v>
      </c>
      <c r="G53" s="31">
        <v>235.02</v>
      </c>
    </row>
    <row r="54" spans="1:7" ht="15">
      <c r="A54" s="9">
        <v>47</v>
      </c>
      <c r="B54" s="12" t="s">
        <v>110</v>
      </c>
      <c r="C54" s="12" t="s">
        <v>198</v>
      </c>
      <c r="D54" s="12" t="s">
        <v>158</v>
      </c>
      <c r="E54" s="30">
        <v>636.63</v>
      </c>
      <c r="F54" s="30">
        <v>88.83</v>
      </c>
      <c r="G54" s="31">
        <v>88.83</v>
      </c>
    </row>
    <row r="55" spans="1:7" ht="15">
      <c r="A55" s="9">
        <v>48</v>
      </c>
      <c r="B55" s="12" t="s">
        <v>110</v>
      </c>
      <c r="C55" s="12" t="s">
        <v>199</v>
      </c>
      <c r="D55" s="12" t="s">
        <v>158</v>
      </c>
      <c r="E55" s="30">
        <v>539.29</v>
      </c>
      <c r="F55" s="30">
        <v>75.239999999999995</v>
      </c>
      <c r="G55" s="31">
        <v>75.239999999999995</v>
      </c>
    </row>
    <row r="56" spans="1:7" ht="15">
      <c r="A56" s="9">
        <v>49</v>
      </c>
      <c r="B56" s="12" t="s">
        <v>137</v>
      </c>
      <c r="C56" s="12" t="s">
        <v>200</v>
      </c>
      <c r="D56" s="12" t="s">
        <v>158</v>
      </c>
      <c r="E56" s="30">
        <v>476.95425499999999</v>
      </c>
      <c r="F56" s="30">
        <v>83.183206999999996</v>
      </c>
      <c r="G56" s="31">
        <v>83.183206999999996</v>
      </c>
    </row>
    <row r="57" spans="1:7" ht="15">
      <c r="A57" s="9">
        <v>50</v>
      </c>
      <c r="B57" s="12" t="s">
        <v>137</v>
      </c>
      <c r="C57" s="12" t="s">
        <v>201</v>
      </c>
      <c r="D57" s="12" t="s">
        <v>158</v>
      </c>
      <c r="E57" s="30">
        <v>1384.331394</v>
      </c>
      <c r="F57" s="30">
        <v>144.86059</v>
      </c>
      <c r="G57" s="31">
        <v>144.86059</v>
      </c>
    </row>
    <row r="58" spans="1:7" ht="15">
      <c r="A58" s="9">
        <v>51</v>
      </c>
      <c r="B58" s="12" t="s">
        <v>137</v>
      </c>
      <c r="C58" s="12" t="s">
        <v>125</v>
      </c>
      <c r="D58" s="12" t="s">
        <v>158</v>
      </c>
      <c r="E58" s="30">
        <v>1092.174919</v>
      </c>
      <c r="F58" s="30">
        <v>114.28846</v>
      </c>
      <c r="G58" s="31">
        <v>114.28846</v>
      </c>
    </row>
    <row r="59" spans="1:7" ht="15">
      <c r="A59" s="9">
        <v>52</v>
      </c>
      <c r="B59" s="12" t="s">
        <v>137</v>
      </c>
      <c r="C59" s="12" t="s">
        <v>202</v>
      </c>
      <c r="D59" s="12" t="s">
        <v>158</v>
      </c>
      <c r="E59" s="30">
        <v>495.08158900000001</v>
      </c>
      <c r="F59" s="30">
        <v>103.61364500000001</v>
      </c>
      <c r="G59" s="31">
        <v>103.61364500000001</v>
      </c>
    </row>
    <row r="60" spans="1:7" ht="15">
      <c r="A60" s="9">
        <v>53</v>
      </c>
      <c r="B60" s="12" t="s">
        <v>137</v>
      </c>
      <c r="C60" s="12" t="s">
        <v>126</v>
      </c>
      <c r="D60" s="12" t="s">
        <v>158</v>
      </c>
      <c r="E60" s="30">
        <v>5137.5149359999996</v>
      </c>
      <c r="F60" s="30">
        <v>300</v>
      </c>
      <c r="G60" s="31">
        <v>300</v>
      </c>
    </row>
    <row r="61" spans="1:7" ht="15">
      <c r="A61" s="9">
        <v>54</v>
      </c>
      <c r="B61" s="12" t="s">
        <v>203</v>
      </c>
      <c r="C61" s="12" t="s">
        <v>204</v>
      </c>
      <c r="D61" s="12" t="s">
        <v>158</v>
      </c>
      <c r="E61" s="30">
        <v>2284.7800000000002</v>
      </c>
      <c r="F61" s="30">
        <v>300</v>
      </c>
      <c r="G61" s="31">
        <v>300</v>
      </c>
    </row>
    <row r="62" spans="1:7" ht="15">
      <c r="A62" s="9">
        <v>55</v>
      </c>
      <c r="B62" s="12" t="s">
        <v>203</v>
      </c>
      <c r="C62" s="12" t="s">
        <v>205</v>
      </c>
      <c r="D62" s="12" t="s">
        <v>158</v>
      </c>
      <c r="E62" s="30">
        <v>2171.91</v>
      </c>
      <c r="F62" s="30">
        <v>300</v>
      </c>
      <c r="G62" s="31">
        <v>300</v>
      </c>
    </row>
    <row r="63" spans="1:7" ht="15">
      <c r="A63" s="9">
        <v>56</v>
      </c>
      <c r="B63" s="12" t="s">
        <v>203</v>
      </c>
      <c r="C63" s="12" t="s">
        <v>206</v>
      </c>
      <c r="D63" s="12" t="s">
        <v>158</v>
      </c>
      <c r="E63" s="30">
        <v>2263.46</v>
      </c>
      <c r="F63" s="30">
        <v>236.86</v>
      </c>
      <c r="G63" s="31">
        <v>236.86</v>
      </c>
    </row>
    <row r="64" spans="1:7" ht="14.25">
      <c r="A64" s="34"/>
      <c r="B64" s="34"/>
      <c r="C64" s="154" t="s">
        <v>235</v>
      </c>
      <c r="D64" s="154"/>
      <c r="E64" s="36">
        <f t="shared" ref="E64:G64" si="1">SUM(E8:E63)</f>
        <v>56388.52709299999</v>
      </c>
      <c r="F64" s="36">
        <f t="shared" si="1"/>
        <v>7349.2759019999994</v>
      </c>
      <c r="G64" s="36">
        <f t="shared" si="1"/>
        <v>7349.2759019999994</v>
      </c>
    </row>
    <row r="65" spans="1:7" ht="44.1" customHeight="1">
      <c r="A65" s="9" t="s">
        <v>14</v>
      </c>
      <c r="B65" s="9" t="s">
        <v>15</v>
      </c>
      <c r="C65" s="10" t="s">
        <v>207</v>
      </c>
      <c r="D65" s="11" t="s">
        <v>17</v>
      </c>
      <c r="E65" s="28" t="s">
        <v>67</v>
      </c>
      <c r="F65" s="11" t="s">
        <v>68</v>
      </c>
      <c r="G65" s="11" t="s">
        <v>69</v>
      </c>
    </row>
    <row r="66" spans="1:7" ht="15">
      <c r="A66" s="9">
        <v>1</v>
      </c>
      <c r="B66" s="12" t="s">
        <v>39</v>
      </c>
      <c r="C66" s="29" t="s">
        <v>163</v>
      </c>
      <c r="D66" s="12" t="s">
        <v>210</v>
      </c>
      <c r="E66" s="37">
        <v>15103</v>
      </c>
      <c r="F66" s="30">
        <v>100</v>
      </c>
      <c r="G66" s="31">
        <f t="shared" ref="G66:G71" si="2">F66</f>
        <v>100</v>
      </c>
    </row>
    <row r="67" spans="1:7" ht="14.25">
      <c r="A67" s="34"/>
      <c r="B67" s="34"/>
      <c r="C67" s="155" t="s">
        <v>107</v>
      </c>
      <c r="D67" s="155"/>
      <c r="E67" s="35">
        <f t="shared" ref="E67:G67" si="3">SUM(E66)</f>
        <v>15103</v>
      </c>
      <c r="F67" s="35">
        <f t="shared" si="3"/>
        <v>100</v>
      </c>
      <c r="G67" s="35">
        <f t="shared" si="3"/>
        <v>100</v>
      </c>
    </row>
    <row r="68" spans="1:7" ht="45.95" customHeight="1">
      <c r="A68" s="9" t="s">
        <v>14</v>
      </c>
      <c r="B68" s="9" t="s">
        <v>15</v>
      </c>
      <c r="C68" s="10" t="s">
        <v>236</v>
      </c>
      <c r="D68" s="11" t="s">
        <v>17</v>
      </c>
      <c r="E68" s="39" t="s">
        <v>211</v>
      </c>
      <c r="F68" s="11" t="s">
        <v>68</v>
      </c>
      <c r="G68" s="11" t="s">
        <v>69</v>
      </c>
    </row>
    <row r="69" spans="1:7" ht="15">
      <c r="A69" s="9">
        <v>1</v>
      </c>
      <c r="B69" s="12" t="s">
        <v>39</v>
      </c>
      <c r="C69" s="29" t="s">
        <v>157</v>
      </c>
      <c r="D69" s="12" t="s">
        <v>212</v>
      </c>
      <c r="E69" s="40">
        <v>3455.53</v>
      </c>
      <c r="F69" s="40">
        <v>300</v>
      </c>
      <c r="G69" s="31">
        <v>300</v>
      </c>
    </row>
    <row r="70" spans="1:7" ht="15">
      <c r="A70" s="9">
        <v>2</v>
      </c>
      <c r="B70" s="12" t="s">
        <v>39</v>
      </c>
      <c r="C70" s="12" t="s">
        <v>1109</v>
      </c>
      <c r="D70" s="12" t="s">
        <v>212</v>
      </c>
      <c r="E70" s="40">
        <v>116826.33</v>
      </c>
      <c r="F70" s="40">
        <v>300</v>
      </c>
      <c r="G70" s="31">
        <f t="shared" si="2"/>
        <v>300</v>
      </c>
    </row>
    <row r="71" spans="1:7" ht="15">
      <c r="A71" s="9">
        <v>3</v>
      </c>
      <c r="B71" s="12" t="s">
        <v>39</v>
      </c>
      <c r="C71" s="12" t="s">
        <v>213</v>
      </c>
      <c r="D71" s="12" t="s">
        <v>212</v>
      </c>
      <c r="E71" s="40">
        <v>75645.98</v>
      </c>
      <c r="F71" s="40">
        <v>300</v>
      </c>
      <c r="G71" s="31">
        <f t="shared" si="2"/>
        <v>300</v>
      </c>
    </row>
    <row r="72" spans="1:7" ht="15">
      <c r="A72" s="9">
        <v>4</v>
      </c>
      <c r="B72" s="12" t="s">
        <v>39</v>
      </c>
      <c r="C72" s="29" t="s">
        <v>161</v>
      </c>
      <c r="D72" s="12" t="s">
        <v>212</v>
      </c>
      <c r="E72" s="40">
        <v>1646.22</v>
      </c>
      <c r="F72" s="40">
        <v>300</v>
      </c>
      <c r="G72" s="31">
        <v>300</v>
      </c>
    </row>
    <row r="73" spans="1:7" ht="15">
      <c r="A73" s="9">
        <v>5</v>
      </c>
      <c r="B73" s="12" t="s">
        <v>39</v>
      </c>
      <c r="C73" s="12" t="s">
        <v>214</v>
      </c>
      <c r="D73" s="12" t="s">
        <v>212</v>
      </c>
      <c r="E73" s="40">
        <v>713.82</v>
      </c>
      <c r="F73" s="40">
        <v>142.76458199999999</v>
      </c>
      <c r="G73" s="31">
        <f t="shared" ref="G73:G81" si="4">F73</f>
        <v>142.76458199999999</v>
      </c>
    </row>
    <row r="74" spans="1:7" ht="15">
      <c r="A74" s="9">
        <v>6</v>
      </c>
      <c r="B74" s="12" t="s">
        <v>39</v>
      </c>
      <c r="C74" s="12" t="s">
        <v>215</v>
      </c>
      <c r="D74" s="12" t="s">
        <v>212</v>
      </c>
      <c r="E74" s="40">
        <v>1411.1323540000001</v>
      </c>
      <c r="F74" s="40">
        <v>282.226471</v>
      </c>
      <c r="G74" s="31">
        <f t="shared" si="4"/>
        <v>282.226471</v>
      </c>
    </row>
    <row r="75" spans="1:7" ht="15">
      <c r="A75" s="9">
        <v>7</v>
      </c>
      <c r="B75" s="12" t="s">
        <v>39</v>
      </c>
      <c r="C75" s="12" t="s">
        <v>216</v>
      </c>
      <c r="D75" s="12" t="s">
        <v>212</v>
      </c>
      <c r="E75" s="40">
        <v>2357</v>
      </c>
      <c r="F75" s="40">
        <v>300</v>
      </c>
      <c r="G75" s="31">
        <f t="shared" si="4"/>
        <v>300</v>
      </c>
    </row>
    <row r="76" spans="1:7" ht="15">
      <c r="A76" s="9">
        <v>8</v>
      </c>
      <c r="B76" s="12" t="s">
        <v>39</v>
      </c>
      <c r="C76" s="12" t="s">
        <v>217</v>
      </c>
      <c r="D76" s="12" t="s">
        <v>212</v>
      </c>
      <c r="E76" s="40">
        <v>154.03</v>
      </c>
      <c r="F76" s="40">
        <v>30.807084</v>
      </c>
      <c r="G76" s="31">
        <f t="shared" si="4"/>
        <v>30.807084</v>
      </c>
    </row>
    <row r="77" spans="1:7" ht="15">
      <c r="A77" s="9">
        <v>9</v>
      </c>
      <c r="B77" s="12" t="s">
        <v>39</v>
      </c>
      <c r="C77" s="12" t="s">
        <v>218</v>
      </c>
      <c r="D77" s="12" t="s">
        <v>212</v>
      </c>
      <c r="E77" s="40">
        <v>600</v>
      </c>
      <c r="F77" s="40">
        <v>120</v>
      </c>
      <c r="G77" s="31">
        <f t="shared" si="4"/>
        <v>120</v>
      </c>
    </row>
    <row r="78" spans="1:7" ht="15">
      <c r="A78" s="9">
        <v>10</v>
      </c>
      <c r="B78" s="12" t="s">
        <v>39</v>
      </c>
      <c r="C78" s="12" t="s">
        <v>1110</v>
      </c>
      <c r="D78" s="12" t="s">
        <v>212</v>
      </c>
      <c r="E78" s="40">
        <v>241.63</v>
      </c>
      <c r="F78" s="40">
        <v>48.325780000000002</v>
      </c>
      <c r="G78" s="31">
        <f t="shared" si="4"/>
        <v>48.325780000000002</v>
      </c>
    </row>
    <row r="79" spans="1:7" ht="15">
      <c r="A79" s="9">
        <v>11</v>
      </c>
      <c r="B79" s="12" t="s">
        <v>39</v>
      </c>
      <c r="C79" s="12" t="s">
        <v>219</v>
      </c>
      <c r="D79" s="12" t="s">
        <v>212</v>
      </c>
      <c r="E79" s="40">
        <v>128.43</v>
      </c>
      <c r="F79" s="40">
        <v>25.685541000000001</v>
      </c>
      <c r="G79" s="31">
        <f t="shared" si="4"/>
        <v>25.685541000000001</v>
      </c>
    </row>
    <row r="80" spans="1:7" ht="15">
      <c r="A80" s="9">
        <v>12</v>
      </c>
      <c r="B80" s="12" t="s">
        <v>39</v>
      </c>
      <c r="C80" s="12" t="s">
        <v>220</v>
      </c>
      <c r="D80" s="12" t="s">
        <v>212</v>
      </c>
      <c r="E80" s="40">
        <v>442.44</v>
      </c>
      <c r="F80" s="40">
        <v>88.688450000000003</v>
      </c>
      <c r="G80" s="31">
        <f t="shared" si="4"/>
        <v>88.688450000000003</v>
      </c>
    </row>
    <row r="81" spans="1:7" ht="15">
      <c r="A81" s="9">
        <v>13</v>
      </c>
      <c r="B81" s="12" t="s">
        <v>39</v>
      </c>
      <c r="C81" s="12" t="s">
        <v>221</v>
      </c>
      <c r="D81" s="12" t="s">
        <v>212</v>
      </c>
      <c r="E81" s="40">
        <v>295.05096400000002</v>
      </c>
      <c r="F81" s="40">
        <v>59.010193000000001</v>
      </c>
      <c r="G81" s="31">
        <f t="shared" si="4"/>
        <v>59.010193000000001</v>
      </c>
    </row>
    <row r="82" spans="1:7" ht="15">
      <c r="A82" s="9">
        <v>14</v>
      </c>
      <c r="B82" s="12" t="s">
        <v>39</v>
      </c>
      <c r="C82" s="12" t="s">
        <v>222</v>
      </c>
      <c r="D82" s="12" t="s">
        <v>212</v>
      </c>
      <c r="E82" s="40">
        <v>3771.62</v>
      </c>
      <c r="F82" s="40">
        <v>300</v>
      </c>
      <c r="G82" s="31">
        <v>300</v>
      </c>
    </row>
    <row r="83" spans="1:7" ht="15">
      <c r="A83" s="9">
        <v>15</v>
      </c>
      <c r="B83" s="12" t="s">
        <v>39</v>
      </c>
      <c r="C83" s="12" t="s">
        <v>223</v>
      </c>
      <c r="D83" s="12" t="s">
        <v>212</v>
      </c>
      <c r="E83" s="40">
        <v>2702.55</v>
      </c>
      <c r="F83" s="40">
        <v>300</v>
      </c>
      <c r="G83" s="31">
        <f t="shared" ref="G83:G92" si="5">F83</f>
        <v>300</v>
      </c>
    </row>
    <row r="84" spans="1:7" ht="15">
      <c r="A84" s="9">
        <v>16</v>
      </c>
      <c r="B84" s="12" t="s">
        <v>39</v>
      </c>
      <c r="C84" s="12" t="s">
        <v>224</v>
      </c>
      <c r="D84" s="12" t="s">
        <v>212</v>
      </c>
      <c r="E84" s="40">
        <v>705.27</v>
      </c>
      <c r="F84" s="40">
        <v>141.053709</v>
      </c>
      <c r="G84" s="31">
        <f t="shared" si="5"/>
        <v>141.053709</v>
      </c>
    </row>
    <row r="85" spans="1:7" ht="15">
      <c r="A85" s="9">
        <v>17</v>
      </c>
      <c r="B85" s="12" t="s">
        <v>39</v>
      </c>
      <c r="C85" s="12" t="s">
        <v>897</v>
      </c>
      <c r="D85" s="12" t="s">
        <v>212</v>
      </c>
      <c r="E85" s="40">
        <v>9065.68</v>
      </c>
      <c r="F85" s="40">
        <v>300</v>
      </c>
      <c r="G85" s="31">
        <f t="shared" si="5"/>
        <v>300</v>
      </c>
    </row>
    <row r="86" spans="1:7" ht="15">
      <c r="A86" s="9">
        <v>18</v>
      </c>
      <c r="B86" s="12" t="s">
        <v>39</v>
      </c>
      <c r="C86" s="12" t="s">
        <v>225</v>
      </c>
      <c r="D86" s="12" t="s">
        <v>212</v>
      </c>
      <c r="E86" s="40">
        <v>6886.89</v>
      </c>
      <c r="F86" s="40">
        <v>300</v>
      </c>
      <c r="G86" s="31">
        <f t="shared" si="5"/>
        <v>300</v>
      </c>
    </row>
    <row r="87" spans="1:7" ht="15">
      <c r="A87" s="9">
        <v>19</v>
      </c>
      <c r="B87" s="12" t="s">
        <v>39</v>
      </c>
      <c r="C87" s="12" t="s">
        <v>1111</v>
      </c>
      <c r="D87" s="12" t="s">
        <v>212</v>
      </c>
      <c r="E87" s="40">
        <v>2019.53</v>
      </c>
      <c r="F87" s="40">
        <v>300</v>
      </c>
      <c r="G87" s="31">
        <f t="shared" si="5"/>
        <v>300</v>
      </c>
    </row>
    <row r="88" spans="1:7" ht="15">
      <c r="A88" s="9">
        <v>20</v>
      </c>
      <c r="B88" s="12" t="s">
        <v>39</v>
      </c>
      <c r="C88" s="12" t="s">
        <v>227</v>
      </c>
      <c r="D88" s="12" t="s">
        <v>212</v>
      </c>
      <c r="E88" s="40">
        <v>662.29</v>
      </c>
      <c r="F88" s="40">
        <v>132.45781199999999</v>
      </c>
      <c r="G88" s="31">
        <f t="shared" si="5"/>
        <v>132.45781199999999</v>
      </c>
    </row>
    <row r="89" spans="1:7" ht="15">
      <c r="A89" s="9">
        <v>21</v>
      </c>
      <c r="B89" s="12" t="s">
        <v>39</v>
      </c>
      <c r="C89" s="12" t="s">
        <v>58</v>
      </c>
      <c r="D89" s="12" t="s">
        <v>212</v>
      </c>
      <c r="E89" s="40">
        <v>299.8</v>
      </c>
      <c r="F89" s="40">
        <v>59.960614999999997</v>
      </c>
      <c r="G89" s="31">
        <f t="shared" si="5"/>
        <v>59.960614999999997</v>
      </c>
    </row>
    <row r="90" spans="1:7" ht="15">
      <c r="A90" s="9">
        <v>22</v>
      </c>
      <c r="B90" s="12" t="s">
        <v>39</v>
      </c>
      <c r="C90" s="12" t="s">
        <v>228</v>
      </c>
      <c r="D90" s="12" t="s">
        <v>212</v>
      </c>
      <c r="E90" s="40">
        <v>441.83</v>
      </c>
      <c r="F90" s="40">
        <v>88.366910000000004</v>
      </c>
      <c r="G90" s="31">
        <f t="shared" si="5"/>
        <v>88.366910000000004</v>
      </c>
    </row>
    <row r="91" spans="1:7" ht="15">
      <c r="A91" s="9">
        <v>23</v>
      </c>
      <c r="B91" s="12" t="s">
        <v>39</v>
      </c>
      <c r="C91" s="12" t="s">
        <v>229</v>
      </c>
      <c r="D91" s="12" t="s">
        <v>212</v>
      </c>
      <c r="E91" s="40">
        <v>423.21</v>
      </c>
      <c r="F91" s="40">
        <v>84.641564000000002</v>
      </c>
      <c r="G91" s="31">
        <f t="shared" si="5"/>
        <v>84.641564000000002</v>
      </c>
    </row>
    <row r="92" spans="1:7" ht="15">
      <c r="A92" s="9">
        <v>24</v>
      </c>
      <c r="B92" s="12" t="s">
        <v>39</v>
      </c>
      <c r="C92" s="12" t="s">
        <v>230</v>
      </c>
      <c r="D92" s="12" t="s">
        <v>212</v>
      </c>
      <c r="E92" s="40">
        <v>1402.9</v>
      </c>
      <c r="F92" s="40">
        <v>280.58092499999998</v>
      </c>
      <c r="G92" s="31">
        <f t="shared" si="5"/>
        <v>280.58092499999998</v>
      </c>
    </row>
    <row r="93" spans="1:7" ht="15">
      <c r="A93" s="9">
        <v>25</v>
      </c>
      <c r="B93" s="12" t="s">
        <v>39</v>
      </c>
      <c r="C93" s="12" t="s">
        <v>231</v>
      </c>
      <c r="D93" s="12" t="s">
        <v>212</v>
      </c>
      <c r="E93" s="40">
        <v>823.77</v>
      </c>
      <c r="F93" s="40">
        <v>164.75316699999999</v>
      </c>
      <c r="G93" s="31">
        <v>164.75316699999999</v>
      </c>
    </row>
    <row r="94" spans="1:7" ht="15">
      <c r="A94" s="9">
        <v>26</v>
      </c>
      <c r="B94" s="12" t="s">
        <v>39</v>
      </c>
      <c r="C94" s="12" t="s">
        <v>232</v>
      </c>
      <c r="D94" s="12" t="s">
        <v>212</v>
      </c>
      <c r="E94" s="40">
        <v>3755</v>
      </c>
      <c r="F94" s="40">
        <v>300</v>
      </c>
      <c r="G94" s="31">
        <f>F94</f>
        <v>300</v>
      </c>
    </row>
    <row r="95" spans="1:7" ht="15">
      <c r="A95" s="9">
        <v>27</v>
      </c>
      <c r="B95" s="33" t="s">
        <v>137</v>
      </c>
      <c r="C95" s="33" t="s">
        <v>200</v>
      </c>
      <c r="D95" s="12" t="s">
        <v>233</v>
      </c>
      <c r="E95" s="40">
        <v>3294.48</v>
      </c>
      <c r="F95" s="40">
        <v>300</v>
      </c>
      <c r="G95" s="31">
        <v>300</v>
      </c>
    </row>
    <row r="96" spans="1:7" ht="15">
      <c r="A96" s="9">
        <v>28</v>
      </c>
      <c r="B96" s="33" t="s">
        <v>137</v>
      </c>
      <c r="C96" s="33" t="s">
        <v>234</v>
      </c>
      <c r="D96" s="12" t="s">
        <v>233</v>
      </c>
      <c r="E96" s="40">
        <v>289.58999999999997</v>
      </c>
      <c r="F96" s="40">
        <v>57.918500999999999</v>
      </c>
      <c r="G96" s="31">
        <v>57.918500999999999</v>
      </c>
    </row>
    <row r="97" spans="1:7" ht="15">
      <c r="A97" s="9">
        <v>29</v>
      </c>
      <c r="B97" s="33" t="s">
        <v>203</v>
      </c>
      <c r="C97" s="32" t="s">
        <v>204</v>
      </c>
      <c r="D97" s="12" t="s">
        <v>233</v>
      </c>
      <c r="E97" s="40">
        <v>815.33</v>
      </c>
      <c r="F97" s="40">
        <v>163</v>
      </c>
      <c r="G97" s="31">
        <v>163</v>
      </c>
    </row>
    <row r="98" spans="1:7" ht="15">
      <c r="A98" s="9">
        <v>30</v>
      </c>
      <c r="B98" s="33" t="s">
        <v>203</v>
      </c>
      <c r="C98" s="32" t="s">
        <v>205</v>
      </c>
      <c r="D98" s="12" t="s">
        <v>233</v>
      </c>
      <c r="E98" s="40">
        <v>5079.1400000000003</v>
      </c>
      <c r="F98" s="40">
        <v>300</v>
      </c>
      <c r="G98" s="31">
        <v>300</v>
      </c>
    </row>
    <row r="99" spans="1:7" ht="15">
      <c r="A99" s="9">
        <v>31</v>
      </c>
      <c r="B99" s="33" t="s">
        <v>203</v>
      </c>
      <c r="C99" s="32" t="s">
        <v>206</v>
      </c>
      <c r="D99" s="12" t="s">
        <v>233</v>
      </c>
      <c r="E99" s="40">
        <v>1925.48</v>
      </c>
      <c r="F99" s="40">
        <v>300</v>
      </c>
      <c r="G99" s="31">
        <v>300</v>
      </c>
    </row>
    <row r="100" spans="1:7" ht="14.25">
      <c r="A100" s="41"/>
      <c r="B100" s="42"/>
      <c r="C100" s="151" t="s">
        <v>235</v>
      </c>
      <c r="D100" s="152"/>
      <c r="E100" s="43">
        <f t="shared" ref="E100:G100" si="6">SUM(E69:E99)</f>
        <v>248281.95331799996</v>
      </c>
      <c r="F100" s="43">
        <f t="shared" si="6"/>
        <v>6170.2413039999992</v>
      </c>
      <c r="G100" s="43">
        <f t="shared" si="6"/>
        <v>6170.2413039999992</v>
      </c>
    </row>
    <row r="101" spans="1:7" ht="45.95" customHeight="1">
      <c r="A101" s="9" t="s">
        <v>14</v>
      </c>
      <c r="B101" s="9" t="s">
        <v>15</v>
      </c>
      <c r="C101" s="10" t="s">
        <v>236</v>
      </c>
      <c r="D101" s="11" t="s">
        <v>17</v>
      </c>
      <c r="E101" s="39" t="s">
        <v>211</v>
      </c>
      <c r="F101" s="11" t="s">
        <v>68</v>
      </c>
      <c r="G101" s="11" t="s">
        <v>69</v>
      </c>
    </row>
    <row r="102" spans="1:7" ht="27">
      <c r="A102" s="9">
        <v>1</v>
      </c>
      <c r="B102" s="12" t="s">
        <v>137</v>
      </c>
      <c r="C102" s="29" t="s">
        <v>237</v>
      </c>
      <c r="D102" s="29" t="s">
        <v>241</v>
      </c>
      <c r="E102" s="44" t="s">
        <v>239</v>
      </c>
      <c r="F102" s="40">
        <v>20</v>
      </c>
      <c r="G102" s="31">
        <v>20</v>
      </c>
    </row>
    <row r="103" spans="1:7" ht="14.25">
      <c r="A103" s="41"/>
      <c r="B103" s="42"/>
      <c r="C103" s="151" t="s">
        <v>235</v>
      </c>
      <c r="D103" s="152"/>
      <c r="E103" s="43">
        <f t="shared" ref="E103:G103" si="7">SUM(E102:E102)</f>
        <v>0</v>
      </c>
      <c r="F103" s="43">
        <f t="shared" si="7"/>
        <v>20</v>
      </c>
      <c r="G103" s="43">
        <f t="shared" si="7"/>
        <v>20</v>
      </c>
    </row>
    <row r="104" spans="1:7" ht="42.95" customHeight="1">
      <c r="A104" s="9" t="s">
        <v>14</v>
      </c>
      <c r="B104" s="9" t="s">
        <v>15</v>
      </c>
      <c r="C104" s="10" t="s">
        <v>236</v>
      </c>
      <c r="D104" s="11" t="s">
        <v>17</v>
      </c>
      <c r="E104" s="39" t="s">
        <v>211</v>
      </c>
      <c r="F104" s="11" t="s">
        <v>68</v>
      </c>
      <c r="G104" s="11" t="s">
        <v>69</v>
      </c>
    </row>
    <row r="105" spans="1:7" ht="27">
      <c r="A105" s="9">
        <v>1</v>
      </c>
      <c r="B105" s="12" t="s">
        <v>137</v>
      </c>
      <c r="C105" s="29" t="s">
        <v>237</v>
      </c>
      <c r="D105" s="29" t="s">
        <v>238</v>
      </c>
      <c r="E105" s="44" t="s">
        <v>239</v>
      </c>
      <c r="F105" s="40">
        <v>50</v>
      </c>
      <c r="G105" s="31">
        <v>50</v>
      </c>
    </row>
    <row r="106" spans="1:7" ht="14.25">
      <c r="A106" s="41"/>
      <c r="B106" s="42"/>
      <c r="C106" s="151" t="s">
        <v>235</v>
      </c>
      <c r="D106" s="152"/>
      <c r="E106" s="43">
        <f t="shared" ref="E106:G106" si="8">SUM(E105:E105)</f>
        <v>0</v>
      </c>
      <c r="F106" s="43">
        <f t="shared" si="8"/>
        <v>50</v>
      </c>
      <c r="G106" s="43">
        <f t="shared" si="8"/>
        <v>50</v>
      </c>
    </row>
  </sheetData>
  <mergeCells count="6">
    <mergeCell ref="C106:D106"/>
    <mergeCell ref="C6:D6"/>
    <mergeCell ref="C64:D64"/>
    <mergeCell ref="C67:D67"/>
    <mergeCell ref="C100:D100"/>
    <mergeCell ref="C103:D103"/>
  </mergeCells>
  <phoneticPr fontId="27" type="noConversion"/>
  <pageMargins left="0.75138888888888899" right="0.75138888888888899" top="1" bottom="1" header="0.5" footer="0.5"/>
  <pageSetup paperSize="9" scale="72" fitToHeight="5" orientation="portrait"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ColWidth="8.75" defaultRowHeight="13.5"/>
  <sheetData/>
  <phoneticPr fontId="27"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7</vt:i4>
      </vt:variant>
    </vt:vector>
  </HeadingPairs>
  <TitlesOfParts>
    <vt:vector size="18" baseType="lpstr">
      <vt:lpstr>分工</vt:lpstr>
      <vt:lpstr>（十三）条技术出口贴息 </vt:lpstr>
      <vt:lpstr>（十四）服务贸易公共平台</vt:lpstr>
      <vt:lpstr>服务贸易公共服务平台建设资金</vt:lpstr>
      <vt:lpstr>合同执行以及离岸金额汇总</vt:lpstr>
      <vt:lpstr>附件2-成长型服务外包企业-汇总-定稿</vt:lpstr>
      <vt:lpstr>资质认证商务局系统数据</vt:lpstr>
      <vt:lpstr>Sheet2</vt:lpstr>
      <vt:lpstr>Sheet3</vt:lpstr>
      <vt:lpstr>Sheet4</vt:lpstr>
      <vt:lpstr>（十八）服务外包平台</vt:lpstr>
      <vt:lpstr>'（十八）服务外包平台'!Print_Area</vt:lpstr>
      <vt:lpstr>'（十四）服务贸易公共平台'!Print_Area</vt:lpstr>
      <vt:lpstr>Sheet2!Print_Area</vt:lpstr>
      <vt:lpstr>服务贸易公共服务平台建设资金!Print_Area</vt:lpstr>
      <vt:lpstr>'附件2-成长型服务外包企业-汇总-定稿'!Print_Area</vt:lpstr>
      <vt:lpstr>服务贸易公共服务平台建设资金!Print_Titles</vt:lpstr>
      <vt:lpstr>'附件2-成长型服务外包企业-汇总-定稿'!Print_Titles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DELL</cp:lastModifiedBy>
  <cp:lastPrinted>2020-12-07T05:20:30Z</cp:lastPrinted>
  <dcterms:created xsi:type="dcterms:W3CDTF">2020-10-16T02:54:00Z</dcterms:created>
  <dcterms:modified xsi:type="dcterms:W3CDTF">2020-12-07T05:31:30Z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true</vt:bool>
  </property>
</Properties>
</file>